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水道・下水道・交通】\07 ホームページへ公表\水道事業\法適用\09 長門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B10" i="4"/>
  <c r="AT8" i="4"/>
  <c r="W8" i="4"/>
  <c r="B8"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<sst xmlns="http://schemas.openxmlformats.org/spreadsheetml/2006/main" count="232" uniqueCount="120">
  <si>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</si>
  <si>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</si>
  <si>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</si>
  <si>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</si>
  <si>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</si>
  <si>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</si>
  <si>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</si>
  <si>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</si>
  <si>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</si>
  <si>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</si>
  <si>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</si>
  <si>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</si>
  <si>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</si>
  <si>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</si>
  <si>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</si>
  <si>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</si>
  <si>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</si>
  <si>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</si>
  <si>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</si>
  <si>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</si>
  <si>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</si>
  <si>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</si>
  <si>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</si>
  <si>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</si>
  <si>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</si>
  <si>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</si>
  <si>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</si>
  <si>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</si>
  <si>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</si>
  <si>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</si>
  <si>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</si>
  <si>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</si>
  <si>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</si>
  <si>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</si>
  <si>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</si>
  <si>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</si>
  <si>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</si>
  <si>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</si>
  <si>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</si>
  <si>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</si>
  <si>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</si>
  <si>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</si>
  <si>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</si>
  <si>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</si>
  <si>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</si>
  <si>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</si>
  <si>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</si>
  <si>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</si>
  <si>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</si>
  <si>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</si>
  <si>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</si>
  <si>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</si>
  <si>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</si>
  <si>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</si>
  <si>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</si>
  <si>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</si>
  <si>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</si>
  <si>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</si>
  <si>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</si>
  <si>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</si>
  <si>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</si>
  <si>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</si>
  <si>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</si>
  <si>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</si>
  <si>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</si>
  <si>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</si>
  <si>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</si>
  <si>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</si>
  <si>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</si>
  <si>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</si>
  <si>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</si>
  <si>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</si>
  <si>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</si>
  <si>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</si>
  <si>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</si>
  <si>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</si>
  <si>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</si>
  <si>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</si>
  <si>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</si>
  <si>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</si>
  <si>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</si>
  <si>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</si>
  <si>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</si>
  <si>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</si>
  <si>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</si>
  <si>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</si>
  <si>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</si>
  <si>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</si>
  <si>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</si>
  <si>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</si>
  <si>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</si>
  <si>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</si>
  <si>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</si>
  <si>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</si>
  <si>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</si>
  <si>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</si>
  <si>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</si>
  <si>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</si>
  <si>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</si>
  <si>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</si>
  <si>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</si>
  <si>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</si>
  <si>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</si>
  <si>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</si>
  <si>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</si>
  <si>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長門市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</si>
  <si>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</si>
  <si>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</si>
  <si>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</si>
  <si>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</si>
  <si>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</si>
  <si>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</si>
  <si>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</si>
  <si>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</si>
  <si>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</si>
  <si>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</si>
  <si>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</si>
  <si>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２０年度に情報管理システムを構築して管理業務を簡素化し、保守点検の一部を民間委託に移行させ経費削減を図っている。漏水調査を重点的・計画的に行うことにより無効水量の減少に努め動力費など固定費の削減を図る。
　経常収支比率について、100％は超えているが、類似団体の平均値を下回っており経常経費の縮減に向けての見直しや、有収率の向上に向け計画的な漏水調査などの取り組みを継続して行う必要がある。
　給水原価の増については、給水人口の減少に伴う有収水量の減少に加え、燃料費の上昇等による費用の増加が影響していると考える。
　総じて、区域内人口の減少に伴う給水人口の減少は年々進行しており、継続して経費削減に取り組み、平成28年度に策定した水道ビジョンを基に施設運用の見直し（ダウンサイジングなど）や料金改定を検討し経営改善する必要がある。</t>
    <phoneticPr fontId="4"/>
  </si>
  <si>
    <t>　老朽化の進んだ施設・管路について、更新が追い付いていない状況で増加傾向にあるため、平成２８年度に策定した新水道ビジョン・アセットマネジメント及び現況確認により耐用年数によらず優先順位をつけ更新を行う。</t>
    <phoneticPr fontId="4"/>
  </si>
  <si>
    <t>　給水人口の減少による料金収入の低下など厳しい収入状況にあることから経常経費の縮減を行いながら、企業債・補助事業の活用なども行っていく。
　平成２８年度に２上水５簡水あった事業を１上水１簡水へ事業統合したことから効率的な運営や維持管理を行い安心、安全なライフラインを確保していく。併せて料金改定も視野に入れ健全経営を目指す。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</si>
</sst>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0.81</c:v>
                </c:pt>
                <c:pt idx="1">
                  <c:v>0.77</c:v>
                </c:pt>
                <c:pt idx="2">
                  <c:v>0.56000000000000005</c:v>
                </c:pt>
                <c:pt idx="3">
                  <c:v>0.6</c:v>
                </c:pt>
                <c:pt idx="4">
                  <c:v>0.9</c:v>
                </c:pt>
              </c:numCache>
            </c:numRef>
          </c:val>
        </c:ser>
        <c:dLbls>
          <c:showLegendKey val="0"/>
          <c:showVal val="0"/>
          <c:showCatName val="0"/>
          <c:showSerName val="0"/>
          <c:showPercent val="0"/>
          <c:showBubbleSize val="0"/>
        </c:dLbls>
        <c:gapWidth val="150"/>
        <c:axId val="172300920"/>
        <c:axId val="1723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72300920"/>
        <c:axId val="172301312"/>
      </c:lineChart>
      <c:dateAx>
        <c:axId val="172300920"/>
        <c:scaling>
          <c:orientation val="minMax"/>
        </c:scaling>
        <c:delete val="1"/>
        <c:axPos val="b"/>
        <c:numFmt formatCode="ge" sourceLinked="1"/>
        <c:majorTickMark val="none"/>
        <c:minorTickMark val="none"/>
        <c:tickLblPos val="none"/>
        <c:crossAx val="172301312"/>
        <c:crosses val="autoZero"/>
        <c:auto val="1"/>
        <c:lblOffset val="100"/>
        <c:baseTimeUnit val="years"/>
      </c:dateAx>
      <c:valAx>
        <c:axId val="1723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0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65.41</c:v>
                </c:pt>
                <c:pt idx="1">
                  <c:v>65</c:v>
                </c:pt>
                <c:pt idx="2">
                  <c:v>61.92</c:v>
                </c:pt>
                <c:pt idx="3">
                  <c:v>60.92</c:v>
                </c:pt>
                <c:pt idx="4">
                  <c:v>59.41</c:v>
                </c:pt>
              </c:numCache>
            </c:numRef>
          </c:val>
        </c:ser>
        <c:dLbls>
          <c:showLegendKey val="0"/>
          <c:showVal val="0"/>
          <c:showCatName val="0"/>
          <c:showSerName val="0"/>
          <c:showPercent val="0"/>
          <c:showBubbleSize val="0"/>
        </c:dLbls>
        <c:gapWidth val="150"/>
        <c:axId val="215267736"/>
        <c:axId val="2152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15267736"/>
        <c:axId val="215268128"/>
      </c:lineChart>
      <c:dateAx>
        <c:axId val="215267736"/>
        <c:scaling>
          <c:orientation val="minMax"/>
        </c:scaling>
        <c:delete val="1"/>
        <c:axPos val="b"/>
        <c:numFmt formatCode="ge" sourceLinked="1"/>
        <c:majorTickMark val="none"/>
        <c:minorTickMark val="none"/>
        <c:tickLblPos val="none"/>
        <c:crossAx val="215268128"/>
        <c:crosses val="autoZero"/>
        <c:auto val="1"/>
        <c:lblOffset val="100"/>
        <c:baseTimeUnit val="years"/>
      </c:dateAx>
      <c:valAx>
        <c:axId val="2152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6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81.91</c:v>
                </c:pt>
                <c:pt idx="1">
                  <c:v>80.540000000000006</c:v>
                </c:pt>
                <c:pt idx="2">
                  <c:v>80.260000000000005</c:v>
                </c:pt>
                <c:pt idx="3">
                  <c:v>80.239999999999995</c:v>
                </c:pt>
                <c:pt idx="4">
                  <c:v>81.12</c:v>
                </c:pt>
              </c:numCache>
            </c:numRef>
          </c:val>
        </c:ser>
        <c:dLbls>
          <c:showLegendKey val="0"/>
          <c:showVal val="0"/>
          <c:showCatName val="0"/>
          <c:showSerName val="0"/>
          <c:showPercent val="0"/>
          <c:showBubbleSize val="0"/>
        </c:dLbls>
        <c:gapWidth val="150"/>
        <c:axId val="173080360"/>
        <c:axId val="17308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173080360"/>
        <c:axId val="173080752"/>
      </c:lineChart>
      <c:dateAx>
        <c:axId val="173080360"/>
        <c:scaling>
          <c:orientation val="minMax"/>
        </c:scaling>
        <c:delete val="1"/>
        <c:axPos val="b"/>
        <c:numFmt formatCode="ge" sourceLinked="1"/>
        <c:majorTickMark val="none"/>
        <c:minorTickMark val="none"/>
        <c:tickLblPos val="none"/>
        <c:crossAx val="173080752"/>
        <c:crosses val="autoZero"/>
        <c:auto val="1"/>
        <c:lblOffset val="100"/>
        <c:baseTimeUnit val="years"/>
      </c:dateAx>
      <c:valAx>
        <c:axId val="17308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08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102.83</c:v>
                </c:pt>
                <c:pt idx="1">
                  <c:v>103.03</c:v>
                </c:pt>
                <c:pt idx="2">
                  <c:v>102.24</c:v>
                </c:pt>
                <c:pt idx="3">
                  <c:v>105.42</c:v>
                </c:pt>
                <c:pt idx="4">
                  <c:v>102.2</c:v>
                </c:pt>
              </c:numCache>
            </c:numRef>
          </c:val>
        </c:ser>
        <c:dLbls>
          <c:showLegendKey val="0"/>
          <c:showVal val="0"/>
          <c:showCatName val="0"/>
          <c:showSerName val="0"/>
          <c:showPercent val="0"/>
          <c:showBubbleSize val="0"/>
        </c:dLbls>
        <c:gapWidth val="150"/>
        <c:axId val="172302488"/>
        <c:axId val="1723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72302488"/>
        <c:axId val="172302880"/>
      </c:lineChart>
      <c:dateAx>
        <c:axId val="172302488"/>
        <c:scaling>
          <c:orientation val="minMax"/>
        </c:scaling>
        <c:delete val="1"/>
        <c:axPos val="b"/>
        <c:numFmt formatCode="ge" sourceLinked="1"/>
        <c:majorTickMark val="none"/>
        <c:minorTickMark val="none"/>
        <c:tickLblPos val="none"/>
        <c:crossAx val="172302880"/>
        <c:crosses val="autoZero"/>
        <c:auto val="1"/>
        <c:lblOffset val="100"/>
        <c:baseTimeUnit val="years"/>
      </c:dateAx>
      <c:valAx>
        <c:axId val="17230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30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36.89</c:v>
                </c:pt>
                <c:pt idx="1">
                  <c:v>38.799999999999997</c:v>
                </c:pt>
                <c:pt idx="2">
                  <c:v>40.200000000000003</c:v>
                </c:pt>
                <c:pt idx="3">
                  <c:v>42.03</c:v>
                </c:pt>
                <c:pt idx="4">
                  <c:v>43.61</c:v>
                </c:pt>
              </c:numCache>
            </c:numRef>
          </c:val>
        </c:ser>
        <c:dLbls>
          <c:showLegendKey val="0"/>
          <c:showVal val="0"/>
          <c:showCatName val="0"/>
          <c:showSerName val="0"/>
          <c:showPercent val="0"/>
          <c:showBubbleSize val="0"/>
        </c:dLbls>
        <c:gapWidth val="150"/>
        <c:axId val="172304056"/>
        <c:axId val="1723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172304056"/>
        <c:axId val="172304448"/>
      </c:lineChart>
      <c:dateAx>
        <c:axId val="172304056"/>
        <c:scaling>
          <c:orientation val="minMax"/>
        </c:scaling>
        <c:delete val="1"/>
        <c:axPos val="b"/>
        <c:numFmt formatCode="ge" sourceLinked="1"/>
        <c:majorTickMark val="none"/>
        <c:minorTickMark val="none"/>
        <c:tickLblPos val="none"/>
        <c:crossAx val="172304448"/>
        <c:crosses val="autoZero"/>
        <c:auto val="1"/>
        <c:lblOffset val="100"/>
        <c:baseTimeUnit val="years"/>
      </c:dateAx>
      <c:valAx>
        <c:axId val="1723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30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7.86</c:v>
                </c:pt>
                <c:pt idx="1">
                  <c:v>7.69</c:v>
                </c:pt>
                <c:pt idx="2">
                  <c:v>7.49</c:v>
                </c:pt>
                <c:pt idx="3">
                  <c:v>8.75</c:v>
                </c:pt>
                <c:pt idx="4">
                  <c:v>15.93</c:v>
                </c:pt>
              </c:numCache>
            </c:numRef>
          </c:val>
        </c:ser>
        <c:dLbls>
          <c:showLegendKey val="0"/>
          <c:showVal val="0"/>
          <c:showCatName val="0"/>
          <c:showSerName val="0"/>
          <c:showPercent val="0"/>
          <c:showBubbleSize val="0"/>
        </c:dLbls>
        <c:gapWidth val="150"/>
        <c:axId val="172774384"/>
        <c:axId val="172774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172774384"/>
        <c:axId val="172774776"/>
      </c:lineChart>
      <c:dateAx>
        <c:axId val="172774384"/>
        <c:scaling>
          <c:orientation val="minMax"/>
        </c:scaling>
        <c:delete val="1"/>
        <c:axPos val="b"/>
        <c:numFmt formatCode="ge" sourceLinked="1"/>
        <c:majorTickMark val="none"/>
        <c:minorTickMark val="none"/>
        <c:tickLblPos val="none"/>
        <c:crossAx val="172774776"/>
        <c:crosses val="autoZero"/>
        <c:auto val="1"/>
        <c:lblOffset val="100"/>
        <c:baseTimeUnit val="years"/>
      </c:dateAx>
      <c:valAx>
        <c:axId val="17277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775952"/>
        <c:axId val="17277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172775952"/>
        <c:axId val="172776344"/>
      </c:lineChart>
      <c:dateAx>
        <c:axId val="172775952"/>
        <c:scaling>
          <c:orientation val="minMax"/>
        </c:scaling>
        <c:delete val="1"/>
        <c:axPos val="b"/>
        <c:numFmt formatCode="ge" sourceLinked="1"/>
        <c:majorTickMark val="none"/>
        <c:minorTickMark val="none"/>
        <c:tickLblPos val="none"/>
        <c:crossAx val="172776344"/>
        <c:crosses val="autoZero"/>
        <c:auto val="1"/>
        <c:lblOffset val="100"/>
        <c:baseTimeUnit val="years"/>
      </c:dateAx>
      <c:valAx>
        <c:axId val="172776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7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370.91</c:v>
                </c:pt>
                <c:pt idx="1">
                  <c:v>609.91999999999996</c:v>
                </c:pt>
                <c:pt idx="2">
                  <c:v>195.56</c:v>
                </c:pt>
                <c:pt idx="3">
                  <c:v>182.87</c:v>
                </c:pt>
                <c:pt idx="4">
                  <c:v>192.58</c:v>
                </c:pt>
              </c:numCache>
            </c:numRef>
          </c:val>
        </c:ser>
        <c:dLbls>
          <c:showLegendKey val="0"/>
          <c:showVal val="0"/>
          <c:showCatName val="0"/>
          <c:showSerName val="0"/>
          <c:showPercent val="0"/>
          <c:showBubbleSize val="0"/>
        </c:dLbls>
        <c:gapWidth val="150"/>
        <c:axId val="172851680"/>
        <c:axId val="17285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172851680"/>
        <c:axId val="172852072"/>
      </c:lineChart>
      <c:dateAx>
        <c:axId val="172851680"/>
        <c:scaling>
          <c:orientation val="minMax"/>
        </c:scaling>
        <c:delete val="1"/>
        <c:axPos val="b"/>
        <c:numFmt formatCode="ge" sourceLinked="1"/>
        <c:majorTickMark val="none"/>
        <c:minorTickMark val="none"/>
        <c:tickLblPos val="none"/>
        <c:crossAx val="172852072"/>
        <c:crosses val="autoZero"/>
        <c:auto val="1"/>
        <c:lblOffset val="100"/>
        <c:baseTimeUnit val="years"/>
      </c:dateAx>
      <c:valAx>
        <c:axId val="172852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8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712.18</c:v>
                </c:pt>
                <c:pt idx="1">
                  <c:v>698.01</c:v>
                </c:pt>
                <c:pt idx="2">
                  <c:v>702.81</c:v>
                </c:pt>
                <c:pt idx="3">
                  <c:v>678.69</c:v>
                </c:pt>
                <c:pt idx="4">
                  <c:v>673.61</c:v>
                </c:pt>
              </c:numCache>
            </c:numRef>
          </c:val>
        </c:ser>
        <c:dLbls>
          <c:showLegendKey val="0"/>
          <c:showVal val="0"/>
          <c:showCatName val="0"/>
          <c:showSerName val="0"/>
          <c:showPercent val="0"/>
          <c:showBubbleSize val="0"/>
        </c:dLbls>
        <c:gapWidth val="150"/>
        <c:axId val="172853248"/>
        <c:axId val="17285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172853248"/>
        <c:axId val="172853640"/>
      </c:lineChart>
      <c:dateAx>
        <c:axId val="172853248"/>
        <c:scaling>
          <c:orientation val="minMax"/>
        </c:scaling>
        <c:delete val="1"/>
        <c:axPos val="b"/>
        <c:numFmt formatCode="ge" sourceLinked="1"/>
        <c:majorTickMark val="none"/>
        <c:minorTickMark val="none"/>
        <c:tickLblPos val="none"/>
        <c:crossAx val="172853640"/>
        <c:crosses val="autoZero"/>
        <c:auto val="1"/>
        <c:lblOffset val="100"/>
        <c:baseTimeUnit val="years"/>
      </c:dateAx>
      <c:valAx>
        <c:axId val="172853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8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79.540000000000006</c:v>
                </c:pt>
                <c:pt idx="1">
                  <c:v>80.290000000000006</c:v>
                </c:pt>
                <c:pt idx="2">
                  <c:v>77.95</c:v>
                </c:pt>
                <c:pt idx="3">
                  <c:v>82.51</c:v>
                </c:pt>
                <c:pt idx="4">
                  <c:v>78.23</c:v>
                </c:pt>
              </c:numCache>
            </c:numRef>
          </c:val>
        </c:ser>
        <c:dLbls>
          <c:showLegendKey val="0"/>
          <c:showVal val="0"/>
          <c:showCatName val="0"/>
          <c:showSerName val="0"/>
          <c:showPercent val="0"/>
          <c:showBubbleSize val="0"/>
        </c:dLbls>
        <c:gapWidth val="150"/>
        <c:axId val="172851288"/>
        <c:axId val="17285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172851288"/>
        <c:axId val="172850896"/>
      </c:lineChart>
      <c:dateAx>
        <c:axId val="172851288"/>
        <c:scaling>
          <c:orientation val="minMax"/>
        </c:scaling>
        <c:delete val="1"/>
        <c:axPos val="b"/>
        <c:numFmt formatCode="ge" sourceLinked="1"/>
        <c:majorTickMark val="none"/>
        <c:minorTickMark val="none"/>
        <c:tickLblPos val="none"/>
        <c:crossAx val="172850896"/>
        <c:crosses val="autoZero"/>
        <c:auto val="1"/>
        <c:lblOffset val="100"/>
        <c:baseTimeUnit val="years"/>
      </c:dateAx>
      <c:valAx>
        <c:axId val="17285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85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168.59</c:v>
                </c:pt>
                <c:pt idx="1">
                  <c:v>167.56</c:v>
                </c:pt>
                <c:pt idx="2">
                  <c:v>174.29</c:v>
                </c:pt>
                <c:pt idx="3">
                  <c:v>163.63</c:v>
                </c:pt>
                <c:pt idx="4">
                  <c:v>173.68</c:v>
                </c:pt>
              </c:numCache>
            </c:numRef>
          </c:val>
        </c:ser>
        <c:dLbls>
          <c:showLegendKey val="0"/>
          <c:showVal val="0"/>
          <c:showCatName val="0"/>
          <c:showSerName val="0"/>
          <c:showPercent val="0"/>
          <c:showBubbleSize val="0"/>
        </c:dLbls>
        <c:gapWidth val="150"/>
        <c:axId val="215266168"/>
        <c:axId val="2152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15266168"/>
        <c:axId val="215266560"/>
      </c:lineChart>
      <c:dateAx>
        <c:axId val="215266168"/>
        <c:scaling>
          <c:orientation val="minMax"/>
        </c:scaling>
        <c:delete val="1"/>
        <c:axPos val="b"/>
        <c:numFmt formatCode="ge" sourceLinked="1"/>
        <c:majorTickMark val="none"/>
        <c:minorTickMark val="none"/>
        <c:tickLblPos val="none"/>
        <c:crossAx val="215266560"/>
        <c:crosses val="autoZero"/>
        <c:auto val="1"/>
        <c:lblOffset val="100"/>
        <c:baseTimeUnit val="years"/>
      </c:dateAx>
      <c:valAx>
        <c:axId val="21526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6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山口県　長門市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35557</v>
      </c>
      <c r="AM8" s="71"/>
      <c r="AN8" s="71"/>
      <c r="AO8" s="71"/>
      <c r="AP8" s="71"/>
      <c r="AQ8" s="71"/>
      <c r="AR8" s="71"/>
      <c r="AS8" s="71"/>
      <c r="AT8" s="67">
        <f>データ!$S$6</f>
        <v>357.29</v>
      </c>
      <c r="AU8" s="68"/>
      <c r="AV8" s="68"/>
      <c r="AW8" s="68"/>
      <c r="AX8" s="68"/>
      <c r="AY8" s="68"/>
      <c r="AZ8" s="68"/>
      <c r="BA8" s="68"/>
      <c r="BB8" s="70">
        <f>データ!$T$6</f>
        <v>99.52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59.54</v>
      </c>
      <c r="J10" s="68"/>
      <c r="K10" s="68"/>
      <c r="L10" s="68"/>
      <c r="M10" s="68"/>
      <c r="N10" s="68"/>
      <c r="O10" s="69"/>
      <c r="P10" s="70">
        <f>データ!$P$6</f>
        <v>93.04</v>
      </c>
      <c r="Q10" s="70"/>
      <c r="R10" s="70"/>
      <c r="S10" s="70"/>
      <c r="T10" s="70"/>
      <c r="U10" s="70"/>
      <c r="V10" s="70"/>
      <c r="W10" s="71">
        <f>データ!$Q$6</f>
        <v>2440</v>
      </c>
      <c r="X10" s="71"/>
      <c r="Y10" s="71"/>
      <c r="Z10" s="71"/>
      <c r="AA10" s="71"/>
      <c r="AB10" s="71"/>
      <c r="AC10" s="71"/>
      <c r="AD10" s="2"/>
      <c r="AE10" s="2"/>
      <c r="AF10" s="2"/>
      <c r="AG10" s="2"/>
      <c r="AH10" s="5"/>
      <c r="AI10" s="5"/>
      <c r="AJ10" s="5"/>
      <c r="AK10" s="5"/>
      <c r="AL10" s="71">
        <f>データ!$U$6</f>
        <v>32810</v>
      </c>
      <c r="AM10" s="71"/>
      <c r="AN10" s="71"/>
      <c r="AO10" s="71"/>
      <c r="AP10" s="71"/>
      <c r="AQ10" s="71"/>
      <c r="AR10" s="71"/>
      <c r="AS10" s="71"/>
      <c r="AT10" s="67">
        <f>データ!$V$6</f>
        <v>85.5</v>
      </c>
      <c r="AU10" s="68"/>
      <c r="AV10" s="68"/>
      <c r="AW10" s="68"/>
      <c r="AX10" s="68"/>
      <c r="AY10" s="68"/>
      <c r="AZ10" s="68"/>
      <c r="BA10" s="68"/>
      <c r="BB10" s="70">
        <f>データ!$W$6</f>
        <v>383.74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352110</v>
      </c>
      <c r="D6" s="34">
        <f t="shared" si="3"/>
        <v>46</v>
      </c>
      <c r="E6" s="34">
        <f t="shared" si="3"/>
        <v>1</v>
      </c>
      <c r="F6" s="34">
        <f t="shared" si="3"/>
        <v>0</v>
      </c>
      <c r="G6" s="34">
        <f t="shared" si="3"/>
        <v>1</v>
      </c>
      <c r="H6" s="34" t="str">
        <f t="shared" si="3"/>
        <v>山口県　長門市</v>
      </c>
      <c r="I6" s="34" t="str">
        <f t="shared" si="3"/>
        <v>法適用</v>
      </c>
      <c r="J6" s="34" t="str">
        <f t="shared" si="3"/>
        <v>水道事業</v>
      </c>
      <c r="K6" s="34" t="str">
        <f t="shared" si="3"/>
        <v>末端給水事業</v>
      </c>
      <c r="L6" s="34" t="str">
        <f t="shared" si="3"/>
        <v>A5</v>
      </c>
      <c r="M6" s="34">
        <f t="shared" si="3"/>
        <v>0</v>
      </c>
      <c r="N6" s="35" t="str">
        <f t="shared" si="3"/>
        <v>-</v>
      </c>
      <c r="O6" s="35">
        <f t="shared" si="3"/>
        <v>59.54</v>
      </c>
      <c r="P6" s="35">
        <f t="shared" si="3"/>
        <v>93.04</v>
      </c>
      <c r="Q6" s="35">
        <f t="shared" si="3"/>
        <v>2440</v>
      </c>
      <c r="R6" s="35">
        <f t="shared" si="3"/>
        <v>35557</v>
      </c>
      <c r="S6" s="35">
        <f t="shared" si="3"/>
        <v>357.29</v>
      </c>
      <c r="T6" s="35">
        <f t="shared" si="3"/>
        <v>99.52</v>
      </c>
      <c r="U6" s="35">
        <f t="shared" si="3"/>
        <v>32810</v>
      </c>
      <c r="V6" s="35">
        <f t="shared" si="3"/>
        <v>85.5</v>
      </c>
      <c r="W6" s="35">
        <f t="shared" si="3"/>
        <v>383.74</v>
      </c>
      <c r="X6" s="36">
        <f>IF(X7="",NA(),X7)</f>
        <v>102.83</v>
      </c>
      <c r="Y6" s="36">
        <f t="shared" ref="Y6:AG6" si="4">IF(Y7="",NA(),Y7)</f>
        <v>103.03</v>
      </c>
      <c r="Z6" s="36">
        <f t="shared" si="4"/>
        <v>102.24</v>
      </c>
      <c r="AA6" s="36">
        <f t="shared" si="4"/>
        <v>105.42</v>
      </c>
      <c r="AB6" s="36">
        <f t="shared" si="4"/>
        <v>102.2</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370.91</v>
      </c>
      <c r="AU6" s="36">
        <f t="shared" ref="AU6:BC6" si="6">IF(AU7="",NA(),AU7)</f>
        <v>609.91999999999996</v>
      </c>
      <c r="AV6" s="36">
        <f t="shared" si="6"/>
        <v>195.56</v>
      </c>
      <c r="AW6" s="36">
        <f t="shared" si="6"/>
        <v>182.87</v>
      </c>
      <c r="AX6" s="36">
        <f t="shared" si="6"/>
        <v>192.58</v>
      </c>
      <c r="AY6" s="36">
        <f t="shared" si="6"/>
        <v>852.01</v>
      </c>
      <c r="AZ6" s="36">
        <f t="shared" si="6"/>
        <v>909.68</v>
      </c>
      <c r="BA6" s="36">
        <f t="shared" si="6"/>
        <v>382.09</v>
      </c>
      <c r="BB6" s="36">
        <f t="shared" si="6"/>
        <v>371.31</v>
      </c>
      <c r="BC6" s="36">
        <f t="shared" si="6"/>
        <v>377.63</v>
      </c>
      <c r="BD6" s="35" t="str">
        <f>IF(BD7="","",IF(BD7="-","【-】","【"&amp;SUBSTITUTE(TEXT(BD7,"#,##0.00"),"-","△")&amp;"】"))</f>
        <v>【262.87】</v>
      </c>
      <c r="BE6" s="36">
        <f>IF(BE7="",NA(),BE7)</f>
        <v>712.18</v>
      </c>
      <c r="BF6" s="36">
        <f t="shared" ref="BF6:BN6" si="7">IF(BF7="",NA(),BF7)</f>
        <v>698.01</v>
      </c>
      <c r="BG6" s="36">
        <f t="shared" si="7"/>
        <v>702.81</v>
      </c>
      <c r="BH6" s="36">
        <f t="shared" si="7"/>
        <v>678.69</v>
      </c>
      <c r="BI6" s="36">
        <f t="shared" si="7"/>
        <v>673.61</v>
      </c>
      <c r="BJ6" s="36">
        <f t="shared" si="7"/>
        <v>391.4</v>
      </c>
      <c r="BK6" s="36">
        <f t="shared" si="7"/>
        <v>382.65</v>
      </c>
      <c r="BL6" s="36">
        <f t="shared" si="7"/>
        <v>385.06</v>
      </c>
      <c r="BM6" s="36">
        <f t="shared" si="7"/>
        <v>373.09</v>
      </c>
      <c r="BN6" s="36">
        <f t="shared" si="7"/>
        <v>364.71</v>
      </c>
      <c r="BO6" s="35" t="str">
        <f>IF(BO7="","",IF(BO7="-","【-】","【"&amp;SUBSTITUTE(TEXT(BO7,"#,##0.00"),"-","△")&amp;"】"))</f>
        <v>【270.87】</v>
      </c>
      <c r="BP6" s="36">
        <f>IF(BP7="",NA(),BP7)</f>
        <v>79.540000000000006</v>
      </c>
      <c r="BQ6" s="36">
        <f t="shared" ref="BQ6:BY6" si="8">IF(BQ7="",NA(),BQ7)</f>
        <v>80.290000000000006</v>
      </c>
      <c r="BR6" s="36">
        <f t="shared" si="8"/>
        <v>77.95</v>
      </c>
      <c r="BS6" s="36">
        <f t="shared" si="8"/>
        <v>82.51</v>
      </c>
      <c r="BT6" s="36">
        <f t="shared" si="8"/>
        <v>78.23</v>
      </c>
      <c r="BU6" s="36">
        <f t="shared" si="8"/>
        <v>95.91</v>
      </c>
      <c r="BV6" s="36">
        <f t="shared" si="8"/>
        <v>96.1</v>
      </c>
      <c r="BW6" s="36">
        <f t="shared" si="8"/>
        <v>99.07</v>
      </c>
      <c r="BX6" s="36">
        <f t="shared" si="8"/>
        <v>99.99</v>
      </c>
      <c r="BY6" s="36">
        <f t="shared" si="8"/>
        <v>100.65</v>
      </c>
      <c r="BZ6" s="35" t="str">
        <f>IF(BZ7="","",IF(BZ7="-","【-】","【"&amp;SUBSTITUTE(TEXT(BZ7,"#,##0.00"),"-","△")&amp;"】"))</f>
        <v>【105.59】</v>
      </c>
      <c r="CA6" s="36">
        <f>IF(CA7="",NA(),CA7)</f>
        <v>168.59</v>
      </c>
      <c r="CB6" s="36">
        <f t="shared" ref="CB6:CJ6" si="9">IF(CB7="",NA(),CB7)</f>
        <v>167.56</v>
      </c>
      <c r="CC6" s="36">
        <f t="shared" si="9"/>
        <v>174.29</v>
      </c>
      <c r="CD6" s="36">
        <f t="shared" si="9"/>
        <v>163.63</v>
      </c>
      <c r="CE6" s="36">
        <f t="shared" si="9"/>
        <v>173.68</v>
      </c>
      <c r="CF6" s="36">
        <f t="shared" si="9"/>
        <v>179.29</v>
      </c>
      <c r="CG6" s="36">
        <f t="shared" si="9"/>
        <v>178.39</v>
      </c>
      <c r="CH6" s="36">
        <f t="shared" si="9"/>
        <v>173.03</v>
      </c>
      <c r="CI6" s="36">
        <f t="shared" si="9"/>
        <v>171.15</v>
      </c>
      <c r="CJ6" s="36">
        <f t="shared" si="9"/>
        <v>170.19</v>
      </c>
      <c r="CK6" s="35" t="str">
        <f>IF(CK7="","",IF(CK7="-","【-】","【"&amp;SUBSTITUTE(TEXT(CK7,"#,##0.00"),"-","△")&amp;"】"))</f>
        <v>【163.27】</v>
      </c>
      <c r="CL6" s="36">
        <f>IF(CL7="",NA(),CL7)</f>
        <v>65.41</v>
      </c>
      <c r="CM6" s="36">
        <f t="shared" ref="CM6:CU6" si="10">IF(CM7="",NA(),CM7)</f>
        <v>65</v>
      </c>
      <c r="CN6" s="36">
        <f t="shared" si="10"/>
        <v>61.92</v>
      </c>
      <c r="CO6" s="36">
        <f t="shared" si="10"/>
        <v>60.92</v>
      </c>
      <c r="CP6" s="36">
        <f t="shared" si="10"/>
        <v>59.41</v>
      </c>
      <c r="CQ6" s="36">
        <f t="shared" si="10"/>
        <v>59.09</v>
      </c>
      <c r="CR6" s="36">
        <f t="shared" si="10"/>
        <v>59.23</v>
      </c>
      <c r="CS6" s="36">
        <f t="shared" si="10"/>
        <v>58.58</v>
      </c>
      <c r="CT6" s="36">
        <f t="shared" si="10"/>
        <v>58.53</v>
      </c>
      <c r="CU6" s="36">
        <f t="shared" si="10"/>
        <v>59.01</v>
      </c>
      <c r="CV6" s="35" t="str">
        <f>IF(CV7="","",IF(CV7="-","【-】","【"&amp;SUBSTITUTE(TEXT(CV7,"#,##0.00"),"-","△")&amp;"】"))</f>
        <v>【59.94】</v>
      </c>
      <c r="CW6" s="36">
        <f>IF(CW7="",NA(),CW7)</f>
        <v>81.91</v>
      </c>
      <c r="CX6" s="36">
        <f t="shared" ref="CX6:DF6" si="11">IF(CX7="",NA(),CX7)</f>
        <v>80.540000000000006</v>
      </c>
      <c r="CY6" s="36">
        <f t="shared" si="11"/>
        <v>80.260000000000005</v>
      </c>
      <c r="CZ6" s="36">
        <f t="shared" si="11"/>
        <v>80.239999999999995</v>
      </c>
      <c r="DA6" s="36">
        <f t="shared" si="11"/>
        <v>81.12</v>
      </c>
      <c r="DB6" s="36">
        <f t="shared" si="11"/>
        <v>85.4</v>
      </c>
      <c r="DC6" s="36">
        <f t="shared" si="11"/>
        <v>85.53</v>
      </c>
      <c r="DD6" s="36">
        <f t="shared" si="11"/>
        <v>85.23</v>
      </c>
      <c r="DE6" s="36">
        <f t="shared" si="11"/>
        <v>85.26</v>
      </c>
      <c r="DF6" s="36">
        <f t="shared" si="11"/>
        <v>85.37</v>
      </c>
      <c r="DG6" s="35" t="str">
        <f>IF(DG7="","",IF(DG7="-","【-】","【"&amp;SUBSTITUTE(TEXT(DG7,"#,##0.00"),"-","△")&amp;"】"))</f>
        <v>【90.22】</v>
      </c>
      <c r="DH6" s="36">
        <f>IF(DH7="",NA(),DH7)</f>
        <v>36.89</v>
      </c>
      <c r="DI6" s="36">
        <f t="shared" ref="DI6:DQ6" si="12">IF(DI7="",NA(),DI7)</f>
        <v>38.799999999999997</v>
      </c>
      <c r="DJ6" s="36">
        <f t="shared" si="12"/>
        <v>40.200000000000003</v>
      </c>
      <c r="DK6" s="36">
        <f t="shared" si="12"/>
        <v>42.03</v>
      </c>
      <c r="DL6" s="36">
        <f t="shared" si="12"/>
        <v>43.61</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7.86</v>
      </c>
      <c r="DT6" s="36">
        <f t="shared" ref="DT6:EB6" si="13">IF(DT7="",NA(),DT7)</f>
        <v>7.69</v>
      </c>
      <c r="DU6" s="36">
        <f t="shared" si="13"/>
        <v>7.49</v>
      </c>
      <c r="DV6" s="36">
        <f t="shared" si="13"/>
        <v>8.75</v>
      </c>
      <c r="DW6" s="36">
        <f t="shared" si="13"/>
        <v>15.93</v>
      </c>
      <c r="DX6" s="36">
        <f t="shared" si="13"/>
        <v>7.8</v>
      </c>
      <c r="DY6" s="36">
        <f t="shared" si="13"/>
        <v>8.39</v>
      </c>
      <c r="DZ6" s="36">
        <f t="shared" si="13"/>
        <v>10.09</v>
      </c>
      <c r="EA6" s="36">
        <f t="shared" si="13"/>
        <v>10.54</v>
      </c>
      <c r="EB6" s="36">
        <f t="shared" si="13"/>
        <v>12.03</v>
      </c>
      <c r="EC6" s="35" t="str">
        <f>IF(EC7="","",IF(EC7="-","【-】","【"&amp;SUBSTITUTE(TEXT(EC7,"#,##0.00"),"-","△")&amp;"】"))</f>
        <v>【15.00】</v>
      </c>
      <c r="ED6" s="36">
        <f>IF(ED7="",NA(),ED7)</f>
        <v>0.81</v>
      </c>
      <c r="EE6" s="36">
        <f t="shared" ref="EE6:EM6" si="14">IF(EE7="",NA(),EE7)</f>
        <v>0.77</v>
      </c>
      <c r="EF6" s="36">
        <f t="shared" si="14"/>
        <v>0.56000000000000005</v>
      </c>
      <c r="EG6" s="36">
        <f t="shared" si="14"/>
        <v>0.6</v>
      </c>
      <c r="EH6" s="36">
        <f t="shared" si="14"/>
        <v>0.9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352110</v>
      </c>
      <c r="D7" s="38">
        <v>46</v>
      </c>
      <c r="E7" s="38">
        <v>1</v>
      </c>
      <c r="F7" s="38">
        <v>0</v>
      </c>
      <c r="G7" s="38">
        <v>1</v>
      </c>
      <c r="H7" s="38" t="s">
        <v>105</v>
      </c>
      <c r="I7" s="38" t="s">
        <v>106</v>
      </c>
      <c r="J7" s="38" t="s">
        <v>107</v>
      </c>
      <c r="K7" s="38" t="s">
        <v>108</v>
      </c>
      <c r="L7" s="38" t="s">
        <v>109</v>
      </c>
      <c r="M7" s="38"/>
      <c r="N7" s="39" t="s">
        <v>110</v>
      </c>
      <c r="O7" s="39">
        <v>59.54</v>
      </c>
      <c r="P7" s="39">
        <v>93.04</v>
      </c>
      <c r="Q7" s="39">
        <v>2440</v>
      </c>
      <c r="R7" s="39">
        <v>35557</v>
      </c>
      <c r="S7" s="39">
        <v>357.29</v>
      </c>
      <c r="T7" s="39">
        <v>99.52</v>
      </c>
      <c r="U7" s="39">
        <v>32810</v>
      </c>
      <c r="V7" s="39">
        <v>85.5</v>
      </c>
      <c r="W7" s="39">
        <v>383.74</v>
      </c>
      <c r="X7" s="39">
        <v>102.83</v>
      </c>
      <c r="Y7" s="39">
        <v>103.03</v>
      </c>
      <c r="Z7" s="39">
        <v>102.24</v>
      </c>
      <c r="AA7" s="39">
        <v>105.42</v>
      </c>
      <c r="AB7" s="39">
        <v>102.2</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370.91</v>
      </c>
      <c r="AU7" s="39">
        <v>609.91999999999996</v>
      </c>
      <c r="AV7" s="39">
        <v>195.56</v>
      </c>
      <c r="AW7" s="39">
        <v>182.87</v>
      </c>
      <c r="AX7" s="39">
        <v>192.58</v>
      </c>
      <c r="AY7" s="39">
        <v>852.01</v>
      </c>
      <c r="AZ7" s="39">
        <v>909.68</v>
      </c>
      <c r="BA7" s="39">
        <v>382.09</v>
      </c>
      <c r="BB7" s="39">
        <v>371.31</v>
      </c>
      <c r="BC7" s="39">
        <v>377.63</v>
      </c>
      <c r="BD7" s="39">
        <v>262.87</v>
      </c>
      <c r="BE7" s="39">
        <v>712.18</v>
      </c>
      <c r="BF7" s="39">
        <v>698.01</v>
      </c>
      <c r="BG7" s="39">
        <v>702.81</v>
      </c>
      <c r="BH7" s="39">
        <v>678.69</v>
      </c>
      <c r="BI7" s="39">
        <v>673.61</v>
      </c>
      <c r="BJ7" s="39">
        <v>391.4</v>
      </c>
      <c r="BK7" s="39">
        <v>382.65</v>
      </c>
      <c r="BL7" s="39">
        <v>385.06</v>
      </c>
      <c r="BM7" s="39">
        <v>373.09</v>
      </c>
      <c r="BN7" s="39">
        <v>364.71</v>
      </c>
      <c r="BO7" s="39">
        <v>270.87</v>
      </c>
      <c r="BP7" s="39">
        <v>79.540000000000006</v>
      </c>
      <c r="BQ7" s="39">
        <v>80.290000000000006</v>
      </c>
      <c r="BR7" s="39">
        <v>77.95</v>
      </c>
      <c r="BS7" s="39">
        <v>82.51</v>
      </c>
      <c r="BT7" s="39">
        <v>78.23</v>
      </c>
      <c r="BU7" s="39">
        <v>95.91</v>
      </c>
      <c r="BV7" s="39">
        <v>96.1</v>
      </c>
      <c r="BW7" s="39">
        <v>99.07</v>
      </c>
      <c r="BX7" s="39">
        <v>99.99</v>
      </c>
      <c r="BY7" s="39">
        <v>100.65</v>
      </c>
      <c r="BZ7" s="39">
        <v>105.59</v>
      </c>
      <c r="CA7" s="39">
        <v>168.59</v>
      </c>
      <c r="CB7" s="39">
        <v>167.56</v>
      </c>
      <c r="CC7" s="39">
        <v>174.29</v>
      </c>
      <c r="CD7" s="39">
        <v>163.63</v>
      </c>
      <c r="CE7" s="39">
        <v>173.68</v>
      </c>
      <c r="CF7" s="39">
        <v>179.29</v>
      </c>
      <c r="CG7" s="39">
        <v>178.39</v>
      </c>
      <c r="CH7" s="39">
        <v>173.03</v>
      </c>
      <c r="CI7" s="39">
        <v>171.15</v>
      </c>
      <c r="CJ7" s="39">
        <v>170.19</v>
      </c>
      <c r="CK7" s="39">
        <v>163.27000000000001</v>
      </c>
      <c r="CL7" s="39">
        <v>65.41</v>
      </c>
      <c r="CM7" s="39">
        <v>65</v>
      </c>
      <c r="CN7" s="39">
        <v>61.92</v>
      </c>
      <c r="CO7" s="39">
        <v>60.92</v>
      </c>
      <c r="CP7" s="39">
        <v>59.41</v>
      </c>
      <c r="CQ7" s="39">
        <v>59.09</v>
      </c>
      <c r="CR7" s="39">
        <v>59.23</v>
      </c>
      <c r="CS7" s="39">
        <v>58.58</v>
      </c>
      <c r="CT7" s="39">
        <v>58.53</v>
      </c>
      <c r="CU7" s="39">
        <v>59.01</v>
      </c>
      <c r="CV7" s="39">
        <v>59.94</v>
      </c>
      <c r="CW7" s="39">
        <v>81.91</v>
      </c>
      <c r="CX7" s="39">
        <v>80.540000000000006</v>
      </c>
      <c r="CY7" s="39">
        <v>80.260000000000005</v>
      </c>
      <c r="CZ7" s="39">
        <v>80.239999999999995</v>
      </c>
      <c r="DA7" s="39">
        <v>81.12</v>
      </c>
      <c r="DB7" s="39">
        <v>85.4</v>
      </c>
      <c r="DC7" s="39">
        <v>85.53</v>
      </c>
      <c r="DD7" s="39">
        <v>85.23</v>
      </c>
      <c r="DE7" s="39">
        <v>85.26</v>
      </c>
      <c r="DF7" s="39">
        <v>85.37</v>
      </c>
      <c r="DG7" s="39">
        <v>90.22</v>
      </c>
      <c r="DH7" s="39">
        <v>36.89</v>
      </c>
      <c r="DI7" s="39">
        <v>38.799999999999997</v>
      </c>
      <c r="DJ7" s="39">
        <v>40.200000000000003</v>
      </c>
      <c r="DK7" s="39">
        <v>42.03</v>
      </c>
      <c r="DL7" s="39">
        <v>43.61</v>
      </c>
      <c r="DM7" s="39">
        <v>36.36</v>
      </c>
      <c r="DN7" s="39">
        <v>37.340000000000003</v>
      </c>
      <c r="DO7" s="39">
        <v>44.31</v>
      </c>
      <c r="DP7" s="39">
        <v>45.75</v>
      </c>
      <c r="DQ7" s="39">
        <v>46.9</v>
      </c>
      <c r="DR7" s="39">
        <v>47.91</v>
      </c>
      <c r="DS7" s="39">
        <v>7.86</v>
      </c>
      <c r="DT7" s="39">
        <v>7.69</v>
      </c>
      <c r="DU7" s="39">
        <v>7.49</v>
      </c>
      <c r="DV7" s="39">
        <v>8.75</v>
      </c>
      <c r="DW7" s="39">
        <v>15.93</v>
      </c>
      <c r="DX7" s="39">
        <v>7.8</v>
      </c>
      <c r="DY7" s="39">
        <v>8.39</v>
      </c>
      <c r="DZ7" s="39">
        <v>10.09</v>
      </c>
      <c r="EA7" s="39">
        <v>10.54</v>
      </c>
      <c r="EB7" s="39">
        <v>12.03</v>
      </c>
      <c r="EC7" s="39">
        <v>15</v>
      </c>
      <c r="ED7" s="39">
        <v>0.81</v>
      </c>
      <c r="EE7" s="39">
        <v>0.77</v>
      </c>
      <c r="EF7" s="39">
        <v>0.56000000000000005</v>
      </c>
      <c r="EG7" s="39">
        <v>0.6</v>
      </c>
      <c r="EH7" s="39">
        <v>0.9</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2017-12-25T01:34:49Z</dcterms:created>
  <dcterms:modified xsi:type="dcterms:W3CDTF">2018-02-28T02:15:06Z</dcterms:modified>
  <cp:category/>
</cp:coreProperties>
</file>