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04 経営比較分析\H30経営比較分析\04 【29決算分作成】H31.1.11公営企業に係る経営比較分析表（平成29年度決算）の分析等について\04団体提出\05駐車場事業\07岩国市\99 最終版\"/>
    </mc:Choice>
  </mc:AlternateContent>
  <workbookProtection workbookAlgorithmName="SHA-512" workbookHashValue="+Bs6NKadIPNHl7Y6PN/+sDagKqEwsTfsYbYHyhQLjV1ijju2wXJo/diOnvOUCBPlgWXasl7btEx2yo4jgnelTw==" workbookSaltValue="KrjR01RgBRGuYeSunAuTpw==" workbookSpinCount="100000" lockStructure="1"/>
  <bookViews>
    <workbookView xWindow="0" yWindow="0" windowWidth="15360" windowHeight="7635" tabRatio="47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H30" i="4"/>
  <c r="LT76" i="4"/>
  <c r="GQ51" i="4"/>
  <c r="IE76" i="4"/>
  <c r="BZ51" i="4"/>
  <c r="GQ30" i="4"/>
  <c r="BG30" i="4"/>
  <c r="AV76" i="4"/>
  <c r="KO51" i="4"/>
  <c r="BG51" i="4"/>
  <c r="FX30" i="4"/>
  <c r="LE76" i="4"/>
  <c r="FX51" i="4"/>
  <c r="KO30" i="4"/>
  <c r="HP76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EL30" i="4"/>
  <c r="GL76" i="4"/>
  <c r="U51" i="4"/>
  <c r="JC51" i="4"/>
  <c r="U30" i="4"/>
  <c r="R76" i="4"/>
</calcChain>
</file>

<file path=xl/sharedStrings.xml><?xml version="1.0" encoding="utf-8"?>
<sst xmlns="http://schemas.openxmlformats.org/spreadsheetml/2006/main" count="287" uniqueCount="140">
  <si>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</si>
  <si>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</si>
  <si>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</si>
  <si>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</si>
  <si>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</si>
  <si>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</si>
  <si>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</si>
  <si>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</si>
  <si>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</si>
  <si>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</si>
  <si>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</si>
  <si>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</si>
  <si>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</si>
  <si>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</si>
  <si>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</si>
  <si>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</si>
  <si>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</si>
  <si>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</si>
  <si>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</si>
  <si>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</si>
  <si>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</si>
  <si>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</si>
  <si>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</si>
  <si>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</si>
  <si>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</si>
  <si>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</si>
  <si>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</si>
  <si>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</si>
  <si>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</si>
  <si>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</si>
  <si>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</si>
  <si>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</si>
  <si>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</si>
  <si>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</si>
  <si>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</si>
  <si>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</si>
  <si>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</si>
  <si>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</si>
  <si>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</si>
  <si>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</si>
  <si>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</si>
  <si>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</si>
  <si>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</si>
  <si>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</si>
  <si>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</si>
  <si>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</si>
  <si>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</si>
  <si>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</si>
  <si>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</si>
  <si>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</si>
  <si>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</si>
  <si>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</si>
  <si>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</si>
  <si>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</si>
  <si>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</si>
  <si>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</si>
  <si>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</si>
  <si>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</si>
  <si>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</si>
  <si>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</si>
  <si>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</si>
  <si>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</si>
  <si>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</si>
  <si>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</si>
  <si>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</si>
  <si>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</si>
  <si>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</si>
  <si>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</si>
  <si>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</si>
  <si>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</si>
  <si>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</si>
  <si>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</si>
  <si>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</si>
  <si>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</si>
  <si>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</si>
  <si>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</si>
  <si>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</si>
  <si>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</si>
  <si>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</si>
  <si>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</si>
  <si>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</si>
  <si>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</si>
  <si>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</si>
  <si>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</si>
  <si>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</si>
  <si>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</si>
  <si>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</si>
  <si>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</si>
  <si>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</si>
  <si>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</si>
  <si>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</si>
  <si>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</si>
  <si>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</si>
  <si>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</si>
  <si>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</si>
  <si>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</si>
  <si>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</si>
  <si>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</si>
  <si>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</si>
  <si>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</si>
  <si>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</si>
  <si>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</si>
  <si>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</si>
  <si>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</si>
  <si>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</si>
  <si>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</si>
  <si>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</si>
  <si>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</si>
  <si>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</si>
  <si>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</si>
  <si>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</si>
  <si>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</si>
  <si>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</si>
  <si>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</si>
  <si>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</si>
  <si>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</si>
  <si>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</si>
  <si>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</si>
  <si>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</si>
  <si>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由宇駅前駐車場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</si>
  <si>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</si>
  <si>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</si>
  <si>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</si>
  <si>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</si>
  <si>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</si>
  <si>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</si>
  <si>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</si>
  <si>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</si>
  <si>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</si>
  <si>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</si>
  <si>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</si>
  <si>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</si>
  <si>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</si>
  <si>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</si>
  <si>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</si>
  <si>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</si>
  <si>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29年度は、収益的収支比率と売上高GOP比率が全国平均及び類似施設平均を上回り、収益性が確保されていることを示す。なお、平成29年度の収益的収支比率が前年度に比べて上昇したのは、主に平成28年度に行った改修工事が完成し、料金収入が増額したことによるものである。
　一方、EBITDAが全国平均及び類似施設平均を下回っており、収益が継続して成長する見込みが高くはない。平成29年度には微増しているが、引き続き収益性の安定的な成長に向けた取組みが必要である。</t>
    <rPh sb="47" eb="49">
      <t>カクホ</t>
    </rPh>
    <rPh sb="92" eb="93">
      <t>オモ</t>
    </rPh>
    <rPh sb="98" eb="100">
      <t>ネンド</t>
    </rPh>
    <rPh sb="101" eb="102">
      <t>オコナ</t>
    </rPh>
    <rPh sb="104" eb="106">
      <t>カイシュウ</t>
    </rPh>
    <rPh sb="106" eb="108">
      <t>コウジ</t>
    </rPh>
    <rPh sb="109" eb="111">
      <t>カンセイ</t>
    </rPh>
    <rPh sb="113" eb="115">
      <t>リョウキン</t>
    </rPh>
    <rPh sb="115" eb="117">
      <t>シュウニュウ</t>
    </rPh>
    <rPh sb="180" eb="181">
      <t>タカ</t>
    </rPh>
    <phoneticPr fontId="5"/>
  </si>
  <si>
    <t>　建設後26年が経過している。平成28年度に施設の全面改修を行ったところであるが、今後も適切な維持管理により施設の長寿命化を図る必要がある。</t>
    <phoneticPr fontId="5"/>
  </si>
  <si>
    <t>　稼働率は、全国平均及び類似施設平均を下回った状態で推移している。全面改修後の利用状況を今後も分析し、ＰＲを強化するなど利用増進に向けた対策を検討していく必要がある。</t>
    <rPh sb="71" eb="73">
      <t>ケントウ</t>
    </rPh>
    <phoneticPr fontId="5"/>
  </si>
  <si>
    <t>　本施設は、収益性の回復により、概ね安定的な経営状況を維持している。ただし、継続的な収益性の確保のため、稼働率を向上させる検討を行う必要がある。</t>
    <rPh sb="61" eb="63">
      <t>ケントウ</t>
    </rPh>
    <rPh sb="64" eb="65">
      <t>オコナ</t>
    </rPh>
    <rPh sb="66" eb="6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</si>
</sst>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157.69999999999999</c:v>
                </c:pt>
                <c:pt idx="1">
                  <c:v>160.19999999999999</c:v>
                </c:pt>
                <c:pt idx="2">
                  <c:v>163.1</c:v>
                </c:pt>
                <c:pt idx="3">
                  <c:v>206.1</c:v>
                </c:pt>
                <c:pt idx="4">
                  <c:v>538.4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D6-4396-B1FF-71A1A2D2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42080"/>
        <c:axId val="394742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D6-4396-B1FF-71A1A2D2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42080"/>
        <c:axId val="394742472"/>
      </c:lineChart>
      <c:dateAx>
        <c:axId val="39474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742472"/>
        <c:crosses val="autoZero"/>
        <c:auto val="1"/>
        <c:lblOffset val="100"/>
        <c:baseTimeUnit val="years"/>
      </c:dateAx>
      <c:valAx>
        <c:axId val="394742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742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E-4A54-B916-B2CC2369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44432"/>
        <c:axId val="39474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0E-4A54-B916-B2CC2369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44432"/>
        <c:axId val="394740904"/>
      </c:lineChart>
      <c:dateAx>
        <c:axId val="39474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740904"/>
        <c:crosses val="autoZero"/>
        <c:auto val="1"/>
        <c:lblOffset val="100"/>
        <c:baseTimeUnit val="years"/>
      </c:dateAx>
      <c:valAx>
        <c:axId val="39474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744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3-4BF8-A72A-2BF73C3C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45608"/>
        <c:axId val="39474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3-4BF8-A72A-2BF73C3C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45608"/>
        <c:axId val="394746392"/>
      </c:lineChart>
      <c:dateAx>
        <c:axId val="39474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746392"/>
        <c:crosses val="autoZero"/>
        <c:auto val="1"/>
        <c:lblOffset val="100"/>
        <c:baseTimeUnit val="years"/>
      </c:dateAx>
      <c:valAx>
        <c:axId val="39474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745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C-45FC-BECA-AE441798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43648"/>
        <c:axId val="39474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9C-45FC-BECA-AE441798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43648"/>
        <c:axId val="394746000"/>
      </c:lineChart>
      <c:dateAx>
        <c:axId val="3947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746000"/>
        <c:crosses val="autoZero"/>
        <c:auto val="1"/>
        <c:lblOffset val="100"/>
        <c:baseTimeUnit val="years"/>
      </c:dateAx>
      <c:valAx>
        <c:axId val="39474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743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A-44A5-9C65-92283D56E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39728"/>
        <c:axId val="39474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FA-44A5-9C65-92283D56E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39728"/>
        <c:axId val="394740512"/>
      </c:lineChart>
      <c:dateAx>
        <c:axId val="39473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740512"/>
        <c:crosses val="autoZero"/>
        <c:auto val="1"/>
        <c:lblOffset val="100"/>
        <c:baseTimeUnit val="years"/>
      </c:dateAx>
      <c:valAx>
        <c:axId val="39474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739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CD-4302-96FF-E010C52B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19632"/>
        <c:axId val="39582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D-4302-96FF-E010C52B8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19632"/>
        <c:axId val="395821592"/>
      </c:lineChart>
      <c:dateAx>
        <c:axId val="39581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821592"/>
        <c:crosses val="autoZero"/>
        <c:auto val="1"/>
        <c:lblOffset val="100"/>
        <c:baseTimeUnit val="years"/>
      </c:dateAx>
      <c:valAx>
        <c:axId val="39582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581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42.9</c:v>
                </c:pt>
                <c:pt idx="1">
                  <c:v>42.9</c:v>
                </c:pt>
                <c:pt idx="2">
                  <c:v>42.9</c:v>
                </c:pt>
                <c:pt idx="3">
                  <c:v>42.1</c:v>
                </c:pt>
                <c:pt idx="4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D-4CC5-99EF-FD7EFE90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25120"/>
        <c:axId val="39582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BD-4CC5-99EF-FD7EFE90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25120"/>
        <c:axId val="395824336"/>
      </c:lineChart>
      <c:dateAx>
        <c:axId val="39582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824336"/>
        <c:crosses val="autoZero"/>
        <c:auto val="1"/>
        <c:lblOffset val="100"/>
        <c:baseTimeUnit val="years"/>
      </c:dateAx>
      <c:valAx>
        <c:axId val="39582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82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36.6</c:v>
                </c:pt>
                <c:pt idx="1">
                  <c:v>37.6</c:v>
                </c:pt>
                <c:pt idx="2">
                  <c:v>38.299999999999997</c:v>
                </c:pt>
                <c:pt idx="3">
                  <c:v>51.1</c:v>
                </c:pt>
                <c:pt idx="4">
                  <c:v>80.5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4B-4B27-9B43-CF4F67686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23552"/>
        <c:axId val="39582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4B-4B27-9B43-CF4F67686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23552"/>
        <c:axId val="395820416"/>
      </c:lineChart>
      <c:dateAx>
        <c:axId val="39582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820416"/>
        <c:crosses val="autoZero"/>
        <c:auto val="1"/>
        <c:lblOffset val="100"/>
        <c:baseTimeUnit val="years"/>
      </c:dateAx>
      <c:valAx>
        <c:axId val="39582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5823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343</c:v>
                </c:pt>
                <c:pt idx="1">
                  <c:v>361</c:v>
                </c:pt>
                <c:pt idx="2">
                  <c:v>370</c:v>
                </c:pt>
                <c:pt idx="3">
                  <c:v>440</c:v>
                </c:pt>
                <c:pt idx="4">
                  <c:v>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1-41D0-9F7B-39CA3FE4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820024"/>
        <c:axId val="39582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1-41D0-9F7B-39CA3FE4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20024"/>
        <c:axId val="395824728"/>
      </c:lineChart>
      <c:dateAx>
        <c:axId val="39582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824728"/>
        <c:crosses val="autoZero"/>
        <c:auto val="1"/>
        <c:lblOffset val="100"/>
        <c:baseTimeUnit val="years"/>
      </c:dateAx>
      <c:valAx>
        <c:axId val="39582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5820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Y62" zoomScaleNormal="100" zoomScaleSheetLayoutView="70" workbookViewId="0">
      <selection activeCell="NT64" sqref="NT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山口県岩国市　由宇駅前駐車場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640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157.69999999999999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160.19999999999999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163.1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206.1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538.4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42.9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42.9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42.9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42.1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47.4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36.6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37.6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38.299999999999997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51.1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80.5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343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361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370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440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813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28163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kknFFQ9dszOgnwpNFROqnO5+LIy6mkuLxhnNtOqZWjo/XeALIpzzcWRjCT6ffQiRTZbA3JC1dmdo8hAUBeARA==" saltValue="tRrqCHMUCtSJ9oOJWQJak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101</v>
      </c>
      <c r="AN5" s="59" t="s">
        <v>110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111</v>
      </c>
      <c r="AV5" s="59" t="s">
        <v>99</v>
      </c>
      <c r="AW5" s="59" t="s">
        <v>109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111</v>
      </c>
      <c r="BG5" s="59" t="s">
        <v>99</v>
      </c>
      <c r="BH5" s="59" t="s">
        <v>100</v>
      </c>
      <c r="BI5" s="59" t="s">
        <v>101</v>
      </c>
      <c r="BJ5" s="59" t="s">
        <v>110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111</v>
      </c>
      <c r="BR5" s="59" t="s">
        <v>99</v>
      </c>
      <c r="BS5" s="59" t="s">
        <v>109</v>
      </c>
      <c r="BT5" s="59" t="s">
        <v>101</v>
      </c>
      <c r="BU5" s="59" t="s">
        <v>110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111</v>
      </c>
      <c r="CC5" s="59" t="s">
        <v>112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111</v>
      </c>
      <c r="CP5" s="59" t="s">
        <v>99</v>
      </c>
      <c r="CQ5" s="59" t="s">
        <v>109</v>
      </c>
      <c r="CR5" s="59" t="s">
        <v>113</v>
      </c>
      <c r="CS5" s="59" t="s">
        <v>110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111</v>
      </c>
      <c r="DA5" s="59" t="s">
        <v>112</v>
      </c>
      <c r="DB5" s="59" t="s">
        <v>100</v>
      </c>
      <c r="DC5" s="59" t="s">
        <v>101</v>
      </c>
      <c r="DD5" s="59" t="s">
        <v>110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111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114</v>
      </c>
      <c r="B6" s="60">
        <f>B8</f>
        <v>2017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山口県岩国市</v>
      </c>
      <c r="I6" s="60" t="str">
        <f t="shared" si="1"/>
        <v>由宇駅前駐車場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駅</v>
      </c>
      <c r="T6" s="62" t="str">
        <f t="shared" si="1"/>
        <v>無</v>
      </c>
      <c r="U6" s="63">
        <f t="shared" si="1"/>
        <v>640</v>
      </c>
      <c r="V6" s="63">
        <f t="shared" si="1"/>
        <v>19</v>
      </c>
      <c r="W6" s="63">
        <f t="shared" si="1"/>
        <v>100</v>
      </c>
      <c r="X6" s="62" t="str">
        <f t="shared" si="1"/>
        <v>導入なし</v>
      </c>
      <c r="Y6" s="64">
        <f>IF(Y8="-",NA(),Y8)</f>
        <v>157.69999999999999</v>
      </c>
      <c r="Z6" s="64">
        <f t="shared" ref="Z6:AH6" si="2">IF(Z8="-",NA(),Z8)</f>
        <v>160.19999999999999</v>
      </c>
      <c r="AA6" s="64">
        <f t="shared" si="2"/>
        <v>163.1</v>
      </c>
      <c r="AB6" s="64">
        <f t="shared" si="2"/>
        <v>206.1</v>
      </c>
      <c r="AC6" s="64">
        <f t="shared" si="2"/>
        <v>538.4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36.6</v>
      </c>
      <c r="BG6" s="64">
        <f t="shared" ref="BG6:BO6" si="5">IF(BG8="-",NA(),BG8)</f>
        <v>37.6</v>
      </c>
      <c r="BH6" s="64">
        <f t="shared" si="5"/>
        <v>38.299999999999997</v>
      </c>
      <c r="BI6" s="64">
        <f t="shared" si="5"/>
        <v>51.1</v>
      </c>
      <c r="BJ6" s="64">
        <f t="shared" si="5"/>
        <v>80.5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343</v>
      </c>
      <c r="BR6" s="65">
        <f t="shared" ref="BR6:BZ6" si="6">IF(BR8="-",NA(),BR8)</f>
        <v>361</v>
      </c>
      <c r="BS6" s="65">
        <f t="shared" si="6"/>
        <v>370</v>
      </c>
      <c r="BT6" s="65">
        <f t="shared" si="6"/>
        <v>440</v>
      </c>
      <c r="BU6" s="65">
        <f t="shared" si="6"/>
        <v>813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28163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42.9</v>
      </c>
      <c r="DL6" s="64">
        <f t="shared" ref="DL6:DT6" si="9">IF(DL8="-",NA(),DL8)</f>
        <v>42.9</v>
      </c>
      <c r="DM6" s="64">
        <f t="shared" si="9"/>
        <v>42.9</v>
      </c>
      <c r="DN6" s="64">
        <f t="shared" si="9"/>
        <v>42.1</v>
      </c>
      <c r="DO6" s="64">
        <f t="shared" si="9"/>
        <v>47.4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116</v>
      </c>
      <c r="B7" s="60">
        <f t="shared" ref="B7:X7" si="10">B8</f>
        <v>2017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岩国市</v>
      </c>
      <c r="I7" s="60" t="str">
        <f t="shared" si="10"/>
        <v>由宇駅前駐車場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駅</v>
      </c>
      <c r="T7" s="62" t="str">
        <f t="shared" si="10"/>
        <v>無</v>
      </c>
      <c r="U7" s="63">
        <f t="shared" si="10"/>
        <v>640</v>
      </c>
      <c r="V7" s="63">
        <f t="shared" si="10"/>
        <v>19</v>
      </c>
      <c r="W7" s="63">
        <f t="shared" si="10"/>
        <v>100</v>
      </c>
      <c r="X7" s="62" t="str">
        <f t="shared" si="10"/>
        <v>導入なし</v>
      </c>
      <c r="Y7" s="64">
        <f>Y8</f>
        <v>157.69999999999999</v>
      </c>
      <c r="Z7" s="64">
        <f t="shared" ref="Z7:AH7" si="11">Z8</f>
        <v>160.19999999999999</v>
      </c>
      <c r="AA7" s="64">
        <f t="shared" si="11"/>
        <v>163.1</v>
      </c>
      <c r="AB7" s="64">
        <f t="shared" si="11"/>
        <v>206.1</v>
      </c>
      <c r="AC7" s="64">
        <f t="shared" si="11"/>
        <v>538.4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36.6</v>
      </c>
      <c r="BG7" s="64">
        <f t="shared" ref="BG7:BO7" si="14">BG8</f>
        <v>37.6</v>
      </c>
      <c r="BH7" s="64">
        <f t="shared" si="14"/>
        <v>38.299999999999997</v>
      </c>
      <c r="BI7" s="64">
        <f t="shared" si="14"/>
        <v>51.1</v>
      </c>
      <c r="BJ7" s="64">
        <f t="shared" si="14"/>
        <v>80.5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343</v>
      </c>
      <c r="BR7" s="65">
        <f t="shared" ref="BR7:BZ7" si="15">BR8</f>
        <v>361</v>
      </c>
      <c r="BS7" s="65">
        <f t="shared" si="15"/>
        <v>370</v>
      </c>
      <c r="BT7" s="65">
        <f t="shared" si="15"/>
        <v>440</v>
      </c>
      <c r="BU7" s="65">
        <f t="shared" si="15"/>
        <v>813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28163</v>
      </c>
      <c r="CN7" s="63">
        <f>CN8</f>
        <v>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42.9</v>
      </c>
      <c r="DL7" s="64">
        <f t="shared" ref="DL7:DT7" si="17">DL8</f>
        <v>42.9</v>
      </c>
      <c r="DM7" s="64">
        <f t="shared" si="17"/>
        <v>42.9</v>
      </c>
      <c r="DN7" s="64">
        <f t="shared" si="17"/>
        <v>42.1</v>
      </c>
      <c r="DO7" s="64">
        <f t="shared" si="17"/>
        <v>47.4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352080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26</v>
      </c>
      <c r="S8" s="69" t="s">
        <v>128</v>
      </c>
      <c r="T8" s="69" t="s">
        <v>129</v>
      </c>
      <c r="U8" s="70">
        <v>640</v>
      </c>
      <c r="V8" s="70">
        <v>19</v>
      </c>
      <c r="W8" s="70">
        <v>100</v>
      </c>
      <c r="X8" s="69" t="s">
        <v>130</v>
      </c>
      <c r="Y8" s="71">
        <v>157.69999999999999</v>
      </c>
      <c r="Z8" s="71">
        <v>160.19999999999999</v>
      </c>
      <c r="AA8" s="71">
        <v>163.1</v>
      </c>
      <c r="AB8" s="71">
        <v>206.1</v>
      </c>
      <c r="AC8" s="71">
        <v>538.4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36.6</v>
      </c>
      <c r="BG8" s="71">
        <v>37.6</v>
      </c>
      <c r="BH8" s="71">
        <v>38.299999999999997</v>
      </c>
      <c r="BI8" s="71">
        <v>51.1</v>
      </c>
      <c r="BJ8" s="71">
        <v>80.5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343</v>
      </c>
      <c r="BR8" s="72">
        <v>361</v>
      </c>
      <c r="BS8" s="72">
        <v>370</v>
      </c>
      <c r="BT8" s="73">
        <v>440</v>
      </c>
      <c r="BU8" s="73">
        <v>813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28163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42.9</v>
      </c>
      <c r="DL8" s="71">
        <v>42.9</v>
      </c>
      <c r="DM8" s="71">
        <v>42.9</v>
      </c>
      <c r="DN8" s="71">
        <v>42.1</v>
      </c>
      <c r="DO8" s="71">
        <v>47.4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cp:lastPrinted>2019-01-28T02:58:52Z</cp:lastPrinted>
  <dcterms:created xsi:type="dcterms:W3CDTF">2018-12-07T10:35:22Z</dcterms:created>
  <dcterms:modified xsi:type="dcterms:W3CDTF">2019-02-06T06:06:35Z</dcterms:modified>
  <cp:category/>
</cp:coreProperties>
</file>