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14総合政策部\2000財政課\11 第一班フォルダ（H31)\78 公営企業の経営戦略等\20200115公営企業に係る「経営比較分析表」（平成30年度決算）の分析等について\04提出\09 【法非適】駐車場整備事業\07 岩国市\"/>
    </mc:Choice>
  </mc:AlternateContent>
  <workbookProtection workbookAlgorithmName="SHA-512" workbookHashValue="ErsqcEDaiBs/XxUQP3JtQeFR6Xq5k9EUwESb5C8KZBjfrdGiNz0sogNtYpE9YjmNV0OCwW1GUBWktfUIHmwbdw==" workbookSaltValue="7/O+CF5Un6kZmvk3R5jum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BZ76" i="4"/>
  <c r="MA51" i="4"/>
  <c r="IT76" i="4"/>
  <c r="CS51" i="4"/>
  <c r="HJ30" i="4"/>
  <c r="CS30" i="4"/>
  <c r="C11" i="5"/>
  <c r="D11" i="5"/>
  <c r="E11" i="5"/>
  <c r="B11" i="5"/>
  <c r="BZ30" i="4" l="1"/>
  <c r="BK76" i="4"/>
  <c r="LH51" i="4"/>
  <c r="IE76" i="4"/>
  <c r="BZ51" i="4"/>
  <c r="GQ30" i="4"/>
  <c r="LT76" i="4"/>
  <c r="GQ51" i="4"/>
  <c r="LH30" i="4"/>
  <c r="BG30" i="4"/>
  <c r="BG51" i="4"/>
  <c r="FX30" i="4"/>
  <c r="AV76" i="4"/>
  <c r="KO51" i="4"/>
  <c r="FX51" i="4"/>
  <c r="KO30" i="4"/>
  <c r="HP76" i="4"/>
  <c r="LE76" i="4"/>
  <c r="HA76" i="4"/>
  <c r="AN51" i="4"/>
  <c r="FE30" i="4"/>
  <c r="JV51" i="4"/>
  <c r="KP76" i="4"/>
  <c r="AN30" i="4"/>
  <c r="AG76" i="4"/>
  <c r="JV30" i="4"/>
  <c r="FE51" i="4"/>
  <c r="KA76" i="4"/>
  <c r="EL51" i="4"/>
  <c r="JC30" i="4"/>
  <c r="U30" i="4"/>
  <c r="GL76" i="4"/>
  <c r="U51" i="4"/>
  <c r="EL30" i="4"/>
  <c r="JC51"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<sst xmlns="http://schemas.openxmlformats.org/spreadsheetml/2006/main" count="278" uniqueCount="132">
  <si>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</si>
  <si>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</si>
  <si>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</si>
  <si>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</si>
  <si>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</si>
  <si>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</si>
  <si>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</si>
  <si>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</si>
  <si>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</si>
  <si>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</si>
  <si>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</si>
  <si>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</si>
  <si>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</si>
  <si>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</si>
  <si>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</si>
  <si>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</si>
  <si>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</si>
  <si>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</si>
  <si>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</si>
  <si>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</si>
  <si>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</si>
  <si>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</si>
  <si>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</si>
  <si>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</si>
  <si>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</si>
  <si>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</si>
  <si>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</si>
  <si>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</si>
  <si>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</si>
  <si>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</si>
  <si>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</si>
  <si>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</si>
  <si>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</si>
  <si>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</si>
  <si>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</si>
  <si>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</si>
  <si>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</si>
  <si>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</si>
  <si>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</si>
  <si>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</si>
  <si>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</si>
  <si>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</si>
  <si>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</si>
  <si>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</si>
  <si>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</si>
  <si>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</si>
  <si>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</si>
  <si>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</si>
  <si>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</si>
  <si>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</si>
  <si>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</si>
  <si>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</si>
  <si>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</si>
  <si>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</si>
  <si>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</si>
  <si>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</si>
  <si>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</si>
  <si>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</si>
  <si>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</si>
  <si>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</si>
  <si>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</si>
  <si>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</si>
  <si>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</si>
  <si>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</si>
  <si>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</si>
  <si>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</si>
  <si>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</si>
  <si>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</si>
  <si>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</si>
  <si>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</si>
  <si>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</si>
  <si>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</si>
  <si>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</si>
  <si>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</si>
  <si>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</si>
  <si>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</si>
  <si>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</si>
  <si>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</si>
  <si>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</si>
  <si>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</si>
  <si>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</si>
  <si>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</si>
  <si>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</si>
  <si>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</si>
  <si>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</si>
  <si>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</si>
  <si>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</si>
  <si>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</si>
  <si>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</si>
  <si>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</si>
  <si>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</si>
  <si>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</si>
  <si>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</si>
  <si>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</si>
  <si>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</si>
  <si>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</si>
  <si>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</si>
  <si>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</si>
  <si>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</si>
  <si>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</si>
  <si>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</si>
  <si>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</si>
  <si>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</si>
  <si>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</si>
  <si>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</si>
  <si>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</si>
  <si>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</si>
  <si>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</si>
  <si>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</si>
  <si>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</si>
  <si>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</si>
  <si>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麻里布駐車場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</si>
  <si>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</si>
  <si>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</si>
  <si>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</si>
  <si>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</si>
  <si>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</si>
  <si>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</si>
  <si>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</si>
  <si>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</si>
  <si>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</si>
  <si>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</si>
  <si>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</si>
  <si>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</si>
  <si>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</si>
  <si>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</si>
  <si>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</si>
  <si>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</si>
  <si>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26年度に指定管理者制度に移行した後、収益的収支比率と売上高GOP比率は、全国平均及び類似施設平均を上回り、高い収益性を示す。そのため、平成26年度以降、他会計補助金に依存することはなく、独立採算制の原則が維持されているといえる。
　一方、EBITDAが全国平均及び類似施設平均を下回っており、収益が継続して成長する見込みが高くはない。指定管理者制度に移行したことにより、やや改善しているが、引き続き収益性の安定的な成長に向けた取組みが必要である。</t>
    <rPh sb="1" eb="3">
      <t>ヘイセイ</t>
    </rPh>
    <rPh sb="5" eb="7">
      <t>ネンド</t>
    </rPh>
    <rPh sb="8" eb="10">
      <t>シテイ</t>
    </rPh>
    <rPh sb="10" eb="13">
      <t>カンリシャ</t>
    </rPh>
    <rPh sb="13" eb="15">
      <t>セイド</t>
    </rPh>
    <rPh sb="16" eb="18">
      <t>イコウ</t>
    </rPh>
    <rPh sb="20" eb="21">
      <t>アト</t>
    </rPh>
    <rPh sb="22" eb="25">
      <t>シュウエキテキ</t>
    </rPh>
    <rPh sb="25" eb="27">
      <t>シュウシ</t>
    </rPh>
    <rPh sb="27" eb="29">
      <t>ヒリツ</t>
    </rPh>
    <rPh sb="30" eb="32">
      <t>ウリアゲ</t>
    </rPh>
    <rPh sb="32" eb="33">
      <t>ダカ</t>
    </rPh>
    <rPh sb="36" eb="38">
      <t>ヒリツ</t>
    </rPh>
    <rPh sb="40" eb="42">
      <t>ゼンコク</t>
    </rPh>
    <rPh sb="42" eb="44">
      <t>ヘイキン</t>
    </rPh>
    <rPh sb="44" eb="45">
      <t>オヨ</t>
    </rPh>
    <rPh sb="46" eb="48">
      <t>ルイジ</t>
    </rPh>
    <rPh sb="48" eb="50">
      <t>シセツ</t>
    </rPh>
    <rPh sb="50" eb="52">
      <t>ヘイキン</t>
    </rPh>
    <rPh sb="53" eb="55">
      <t>ウワマワ</t>
    </rPh>
    <rPh sb="57" eb="58">
      <t>タカ</t>
    </rPh>
    <rPh sb="59" eb="62">
      <t>シュウエキセイ</t>
    </rPh>
    <rPh sb="63" eb="64">
      <t>シメ</t>
    </rPh>
    <rPh sb="71" eb="73">
      <t>ヘイセイ</t>
    </rPh>
    <rPh sb="75" eb="77">
      <t>ネンド</t>
    </rPh>
    <rPh sb="77" eb="79">
      <t>イコウ</t>
    </rPh>
    <rPh sb="80" eb="81">
      <t>タ</t>
    </rPh>
    <rPh sb="81" eb="83">
      <t>カイケイ</t>
    </rPh>
    <rPh sb="83" eb="86">
      <t>ホジョキン</t>
    </rPh>
    <rPh sb="87" eb="89">
      <t>イゾン</t>
    </rPh>
    <rPh sb="97" eb="99">
      <t>ドクリツ</t>
    </rPh>
    <rPh sb="99" eb="101">
      <t>サイサン</t>
    </rPh>
    <rPh sb="101" eb="102">
      <t>セイ</t>
    </rPh>
    <rPh sb="103" eb="105">
      <t>ゲンソク</t>
    </rPh>
    <rPh sb="106" eb="108">
      <t>イジ</t>
    </rPh>
    <rPh sb="120" eb="122">
      <t>イッポウ</t>
    </rPh>
    <rPh sb="130" eb="132">
      <t>ゼンコク</t>
    </rPh>
    <rPh sb="132" eb="134">
      <t>ヘイキン</t>
    </rPh>
    <rPh sb="134" eb="135">
      <t>オヨ</t>
    </rPh>
    <rPh sb="136" eb="138">
      <t>ルイジ</t>
    </rPh>
    <rPh sb="138" eb="140">
      <t>シセツ</t>
    </rPh>
    <rPh sb="140" eb="142">
      <t>ヘイキン</t>
    </rPh>
    <rPh sb="143" eb="145">
      <t>シタマワ</t>
    </rPh>
    <rPh sb="150" eb="152">
      <t>シュウエキ</t>
    </rPh>
    <rPh sb="153" eb="155">
      <t>ケイゾク</t>
    </rPh>
    <rPh sb="157" eb="159">
      <t>セイチョウ</t>
    </rPh>
    <rPh sb="161" eb="163">
      <t>ミコ</t>
    </rPh>
    <rPh sb="165" eb="166">
      <t>タカ</t>
    </rPh>
    <rPh sb="171" eb="173">
      <t>シテイ</t>
    </rPh>
    <rPh sb="173" eb="176">
      <t>カンリシャ</t>
    </rPh>
    <rPh sb="176" eb="178">
      <t>セイド</t>
    </rPh>
    <rPh sb="179" eb="181">
      <t>イコウ</t>
    </rPh>
    <rPh sb="191" eb="193">
      <t>カイゼン</t>
    </rPh>
    <rPh sb="199" eb="200">
      <t>ヒ</t>
    </rPh>
    <rPh sb="201" eb="202">
      <t>ツヅ</t>
    </rPh>
    <rPh sb="203" eb="206">
      <t>シュウエキセイ</t>
    </rPh>
    <rPh sb="207" eb="210">
      <t>アンテイテキ</t>
    </rPh>
    <rPh sb="211" eb="213">
      <t>セイチョウ</t>
    </rPh>
    <rPh sb="214" eb="215">
      <t>ム</t>
    </rPh>
    <rPh sb="217" eb="219">
      <t>トリク</t>
    </rPh>
    <rPh sb="221" eb="223">
      <t>ヒツヨウ</t>
    </rPh>
    <phoneticPr fontId="5"/>
  </si>
  <si>
    <t>　建設後21年が経過しており、施設の老朽化が顕在化してきている。平成30年度には、管制設備の改修を行っているが、今後も適切な維持管理により施設の長寿命化を図るとともに、計画的、効率的な改修を行う必要がある。</t>
    <rPh sb="1" eb="3">
      <t>ケンセツ</t>
    </rPh>
    <rPh sb="3" eb="4">
      <t>ゴ</t>
    </rPh>
    <rPh sb="6" eb="7">
      <t>ネン</t>
    </rPh>
    <rPh sb="8" eb="10">
      <t>ケイカ</t>
    </rPh>
    <rPh sb="15" eb="17">
      <t>シセツ</t>
    </rPh>
    <rPh sb="18" eb="21">
      <t>ロウキュウカ</t>
    </rPh>
    <rPh sb="22" eb="25">
      <t>ケンザイカ</t>
    </rPh>
    <rPh sb="32" eb="34">
      <t>ヘイセイ</t>
    </rPh>
    <rPh sb="36" eb="38">
      <t>ネンド</t>
    </rPh>
    <phoneticPr fontId="5"/>
  </si>
  <si>
    <t>　稼働率は、全国平均及び類似施設平均を下回った状態で推移している。施設がある岩国駅前周辺には、民間の平面駐車場が増え、一方で商業施設の大型駐車契約が減少傾向にあり、利用状況は厳しくなる可能性がある。また、平成30年度は、近隣の大型娯楽施設の閉店が稼働率の低下要因になっていると考えられる。
　施設改修を行いながら、改善に向けた取組みを検討する必要がある。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5">
      <t>シセツ</t>
    </rPh>
    <rPh sb="38" eb="40">
      <t>イワクニ</t>
    </rPh>
    <rPh sb="40" eb="42">
      <t>エキマエ</t>
    </rPh>
    <rPh sb="42" eb="44">
      <t>シュウヘン</t>
    </rPh>
    <rPh sb="47" eb="49">
      <t>ミンカン</t>
    </rPh>
    <rPh sb="50" eb="52">
      <t>ヘイメン</t>
    </rPh>
    <rPh sb="52" eb="54">
      <t>チュウシャ</t>
    </rPh>
    <rPh sb="54" eb="55">
      <t>ジョウ</t>
    </rPh>
    <rPh sb="56" eb="57">
      <t>フ</t>
    </rPh>
    <rPh sb="59" eb="61">
      <t>イッポウ</t>
    </rPh>
    <rPh sb="62" eb="64">
      <t>ショウギョウ</t>
    </rPh>
    <rPh sb="64" eb="66">
      <t>シセツ</t>
    </rPh>
    <rPh sb="67" eb="69">
      <t>オオガタ</t>
    </rPh>
    <rPh sb="69" eb="71">
      <t>チュウシャ</t>
    </rPh>
    <rPh sb="71" eb="73">
      <t>ケイヤク</t>
    </rPh>
    <rPh sb="74" eb="76">
      <t>ゲンショウ</t>
    </rPh>
    <rPh sb="76" eb="78">
      <t>ケイコウ</t>
    </rPh>
    <rPh sb="82" eb="84">
      <t>リヨウ</t>
    </rPh>
    <rPh sb="84" eb="86">
      <t>ジョウキョウ</t>
    </rPh>
    <rPh sb="87" eb="88">
      <t>キビ</t>
    </rPh>
    <rPh sb="92" eb="95">
      <t>カノウセイ</t>
    </rPh>
    <rPh sb="102" eb="104">
      <t>ヘイセイ</t>
    </rPh>
    <rPh sb="106" eb="108">
      <t>ネンド</t>
    </rPh>
    <rPh sb="110" eb="112">
      <t>キンリン</t>
    </rPh>
    <rPh sb="113" eb="115">
      <t>オオガタ</t>
    </rPh>
    <rPh sb="115" eb="117">
      <t>ゴラク</t>
    </rPh>
    <rPh sb="117" eb="119">
      <t>シセツ</t>
    </rPh>
    <rPh sb="123" eb="125">
      <t>カドウ</t>
    </rPh>
    <rPh sb="125" eb="126">
      <t>リツ</t>
    </rPh>
    <rPh sb="127" eb="129">
      <t>テイカ</t>
    </rPh>
    <rPh sb="129" eb="131">
      <t>ヨウイン</t>
    </rPh>
    <rPh sb="138" eb="139">
      <t>カンガ</t>
    </rPh>
    <rPh sb="146" eb="148">
      <t>シセツ</t>
    </rPh>
    <rPh sb="148" eb="150">
      <t>カイシュウ</t>
    </rPh>
    <rPh sb="151" eb="152">
      <t>オコナ</t>
    </rPh>
    <rPh sb="157" eb="159">
      <t>カイゼン</t>
    </rPh>
    <rPh sb="160" eb="161">
      <t>ム</t>
    </rPh>
    <rPh sb="163" eb="165">
      <t>トリク</t>
    </rPh>
    <rPh sb="167" eb="169">
      <t>ケントウ</t>
    </rPh>
    <rPh sb="171" eb="173">
      <t>ヒツヨウ</t>
    </rPh>
    <phoneticPr fontId="5"/>
  </si>
  <si>
    <t>　本施設は、指定管理者制度への移行後、高い収益性により、概ね安定的な経営状況を維持している。
しかし、施設の改修費用は今後もかかっていく一方、利用者の減少から料金収入が減少する可能性があり、成長率や稼働率を改善していく取組みを検討する必要がある。</t>
    <rPh sb="1" eb="2">
      <t>ホン</t>
    </rPh>
    <rPh sb="2" eb="4">
      <t>シセツ</t>
    </rPh>
    <rPh sb="6" eb="8">
      <t>シテイ</t>
    </rPh>
    <rPh sb="8" eb="11">
      <t>カンリシャ</t>
    </rPh>
    <rPh sb="11" eb="13">
      <t>セイド</t>
    </rPh>
    <rPh sb="15" eb="17">
      <t>イコウ</t>
    </rPh>
    <rPh sb="17" eb="18">
      <t>ゴ</t>
    </rPh>
    <rPh sb="19" eb="20">
      <t>タカ</t>
    </rPh>
    <rPh sb="21" eb="24">
      <t>シュウエキセイ</t>
    </rPh>
    <rPh sb="28" eb="29">
      <t>オオム</t>
    </rPh>
    <rPh sb="30" eb="33">
      <t>アンテイテキ</t>
    </rPh>
    <rPh sb="34" eb="36">
      <t>ケイエイ</t>
    </rPh>
    <rPh sb="36" eb="38">
      <t>ジョウキョウ</t>
    </rPh>
    <rPh sb="39" eb="41">
      <t>イジ</t>
    </rPh>
    <rPh sb="51" eb="53">
      <t>シセツ</t>
    </rPh>
    <rPh sb="54" eb="56">
      <t>カイシュウ</t>
    </rPh>
    <rPh sb="56" eb="58">
      <t>ヒヨウ</t>
    </rPh>
    <rPh sb="59" eb="61">
      <t>コンゴ</t>
    </rPh>
    <rPh sb="68" eb="70">
      <t>イッポウ</t>
    </rPh>
    <rPh sb="71" eb="74">
      <t>リヨウシャ</t>
    </rPh>
    <rPh sb="75" eb="77">
      <t>ゲンショウ</t>
    </rPh>
    <rPh sb="79" eb="81">
      <t>リョウキン</t>
    </rPh>
    <rPh sb="81" eb="83">
      <t>シュウニュウ</t>
    </rPh>
    <rPh sb="84" eb="86">
      <t>ゲンショウ</t>
    </rPh>
    <rPh sb="88" eb="91">
      <t>カノウセイ</t>
    </rPh>
    <rPh sb="95" eb="98">
      <t>セイチョウリツ</t>
    </rPh>
    <rPh sb="99" eb="101">
      <t>カドウ</t>
    </rPh>
    <rPh sb="101" eb="102">
      <t>リツ</t>
    </rPh>
    <rPh sb="103" eb="105">
      <t>カイゼン</t>
    </rPh>
    <rPh sb="109" eb="111">
      <t>トリク</t>
    </rPh>
    <rPh sb="113" eb="115">
      <t>ケントウ</t>
    </rPh>
    <rPh sb="117" eb="1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</si>
</sst>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3338.4</c:v>
                </c:pt>
                <c:pt idx="1">
                  <c:v>2192.3000000000002</c:v>
                </c:pt>
                <c:pt idx="2">
                  <c:v>903</c:v>
                </c:pt>
                <c:pt idx="3">
                  <c:v>3906.1</c:v>
                </c:pt>
                <c:pt idx="4">
                  <c:v>616.1</c:v>
                </c:pt>
              </c:numCache>
            </c:numRef>
          </c:val>
          <c:extLst>
            <c:ext xmlns:c16="http://schemas.microsoft.com/office/drawing/2014/chart" uri="{C3380CC4-5D6E-409C-BE32-E72D297353CC}">
              <c16:uniqueId val="{00000000-A700-491A-A5FB-FF674440BECD}"/>
            </c:ext>
          </c:extLst>
        </c:ser>
        <c:dLbls>
          <c:showLegendKey val="0"/>
          <c:showVal val="0"/>
          <c:showCatName val="0"/>
          <c:showSerName val="0"/>
          <c:showPercent val="0"/>
          <c:showBubbleSize val="0"/>
        </c:dLbls>
        <c:gapWidth val="150"/>
        <c:axId val="103499648"/>
        <c:axId val="1035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A700-491A-A5FB-FF674440BECD}"/>
            </c:ext>
          </c:extLst>
        </c:ser>
        <c:dLbls>
          <c:showLegendKey val="0"/>
          <c:showVal val="0"/>
          <c:showCatName val="0"/>
          <c:showSerName val="0"/>
          <c:showPercent val="0"/>
          <c:showBubbleSize val="0"/>
        </c:dLbls>
        <c:marker val="1"/>
        <c:smooth val="0"/>
        <c:axId val="103499648"/>
        <c:axId val="103510016"/>
      </c:lineChart>
      <c:dateAx>
        <c:axId val="103499648"/>
        <c:scaling>
          <c:orientation val="minMax"/>
        </c:scaling>
        <c:delete val="1"/>
        <c:axPos val="b"/>
        <c:numFmt formatCode="ge" sourceLinked="1"/>
        <c:majorTickMark val="none"/>
        <c:minorTickMark val="none"/>
        <c:tickLblPos val="none"/>
        <c:crossAx val="103510016"/>
        <c:crosses val="autoZero"/>
        <c:auto val="1"/>
        <c:lblOffset val="100"/>
        <c:baseTimeUnit val="years"/>
      </c:dateAx>
      <c:valAx>
        <c:axId val="10351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82-407D-90A5-31C9829FDBFE}"/>
            </c:ext>
          </c:extLst>
        </c:ser>
        <c:dLbls>
          <c:showLegendKey val="0"/>
          <c:showVal val="0"/>
          <c:showCatName val="0"/>
          <c:showSerName val="0"/>
          <c:showPercent val="0"/>
          <c:showBubbleSize val="0"/>
        </c:dLbls>
        <c:gapWidth val="150"/>
        <c:axId val="105584512"/>
        <c:axId val="1055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AD82-407D-90A5-31C9829FDBFE}"/>
            </c:ext>
          </c:extLst>
        </c:ser>
        <c:dLbls>
          <c:showLegendKey val="0"/>
          <c:showVal val="0"/>
          <c:showCatName val="0"/>
          <c:showSerName val="0"/>
          <c:showPercent val="0"/>
          <c:showBubbleSize val="0"/>
        </c:dLbls>
        <c:marker val="1"/>
        <c:smooth val="0"/>
        <c:axId val="105584512"/>
        <c:axId val="105590784"/>
      </c:lineChart>
      <c:dateAx>
        <c:axId val="105584512"/>
        <c:scaling>
          <c:orientation val="minMax"/>
        </c:scaling>
        <c:delete val="1"/>
        <c:axPos val="b"/>
        <c:numFmt formatCode="ge" sourceLinked="1"/>
        <c:majorTickMark val="none"/>
        <c:minorTickMark val="none"/>
        <c:tickLblPos val="none"/>
        <c:crossAx val="105590784"/>
        <c:crosses val="autoZero"/>
        <c:auto val="1"/>
        <c:lblOffset val="100"/>
        <c:baseTimeUnit val="years"/>
      </c:dateAx>
      <c:valAx>
        <c:axId val="10559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257-4466-A0F3-F7982B9E1F3D}"/>
            </c:ext>
          </c:extLst>
        </c:ser>
        <c:dLbls>
          <c:showLegendKey val="0"/>
          <c:showVal val="0"/>
          <c:showCatName val="0"/>
          <c:showSerName val="0"/>
          <c:showPercent val="0"/>
          <c:showBubbleSize val="0"/>
        </c:dLbls>
        <c:gapWidth val="150"/>
        <c:axId val="105637376"/>
        <c:axId val="1056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257-4466-A0F3-F7982B9E1F3D}"/>
            </c:ext>
          </c:extLst>
        </c:ser>
        <c:dLbls>
          <c:showLegendKey val="0"/>
          <c:showVal val="0"/>
          <c:showCatName val="0"/>
          <c:showSerName val="0"/>
          <c:showPercent val="0"/>
          <c:showBubbleSize val="0"/>
        </c:dLbls>
        <c:marker val="1"/>
        <c:smooth val="0"/>
        <c:axId val="105637376"/>
        <c:axId val="105639296"/>
      </c:lineChart>
      <c:dateAx>
        <c:axId val="105637376"/>
        <c:scaling>
          <c:orientation val="minMax"/>
        </c:scaling>
        <c:delete val="1"/>
        <c:axPos val="b"/>
        <c:numFmt formatCode="ge" sourceLinked="1"/>
        <c:majorTickMark val="none"/>
        <c:minorTickMark val="none"/>
        <c:tickLblPos val="none"/>
        <c:crossAx val="105639296"/>
        <c:crosses val="autoZero"/>
        <c:auto val="1"/>
        <c:lblOffset val="100"/>
        <c:baseTimeUnit val="years"/>
      </c:dateAx>
      <c:valAx>
        <c:axId val="10563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3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F10-4833-A96E-4264A55F98C4}"/>
            </c:ext>
          </c:extLst>
        </c:ser>
        <c:dLbls>
          <c:showLegendKey val="0"/>
          <c:showVal val="0"/>
          <c:showCatName val="0"/>
          <c:showSerName val="0"/>
          <c:showPercent val="0"/>
          <c:showBubbleSize val="0"/>
        </c:dLbls>
        <c:gapWidth val="150"/>
        <c:axId val="106792064"/>
        <c:axId val="1067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10-4833-A96E-4264A55F98C4}"/>
            </c:ext>
          </c:extLst>
        </c:ser>
        <c:dLbls>
          <c:showLegendKey val="0"/>
          <c:showVal val="0"/>
          <c:showCatName val="0"/>
          <c:showSerName val="0"/>
          <c:showPercent val="0"/>
          <c:showBubbleSize val="0"/>
        </c:dLbls>
        <c:marker val="1"/>
        <c:smooth val="0"/>
        <c:axId val="106792064"/>
        <c:axId val="106793984"/>
      </c:lineChart>
      <c:dateAx>
        <c:axId val="106792064"/>
        <c:scaling>
          <c:orientation val="minMax"/>
        </c:scaling>
        <c:delete val="1"/>
        <c:axPos val="b"/>
        <c:numFmt formatCode="ge" sourceLinked="1"/>
        <c:majorTickMark val="none"/>
        <c:minorTickMark val="none"/>
        <c:tickLblPos val="none"/>
        <c:crossAx val="106793984"/>
        <c:crosses val="autoZero"/>
        <c:auto val="1"/>
        <c:lblOffset val="100"/>
        <c:baseTimeUnit val="years"/>
      </c:dateAx>
      <c:valAx>
        <c:axId val="10679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9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0A-4543-84CE-DF34B90690E3}"/>
            </c:ext>
          </c:extLst>
        </c:ser>
        <c:dLbls>
          <c:showLegendKey val="0"/>
          <c:showVal val="0"/>
          <c:showCatName val="0"/>
          <c:showSerName val="0"/>
          <c:showPercent val="0"/>
          <c:showBubbleSize val="0"/>
        </c:dLbls>
        <c:gapWidth val="150"/>
        <c:axId val="107426560"/>
        <c:axId val="1074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80A-4543-84CE-DF34B90690E3}"/>
            </c:ext>
          </c:extLst>
        </c:ser>
        <c:dLbls>
          <c:showLegendKey val="0"/>
          <c:showVal val="0"/>
          <c:showCatName val="0"/>
          <c:showSerName val="0"/>
          <c:showPercent val="0"/>
          <c:showBubbleSize val="0"/>
        </c:dLbls>
        <c:marker val="1"/>
        <c:smooth val="0"/>
        <c:axId val="107426560"/>
        <c:axId val="107428480"/>
      </c:lineChart>
      <c:dateAx>
        <c:axId val="107426560"/>
        <c:scaling>
          <c:orientation val="minMax"/>
        </c:scaling>
        <c:delete val="1"/>
        <c:axPos val="b"/>
        <c:numFmt formatCode="ge" sourceLinked="1"/>
        <c:majorTickMark val="none"/>
        <c:minorTickMark val="none"/>
        <c:tickLblPos val="none"/>
        <c:crossAx val="107428480"/>
        <c:crosses val="autoZero"/>
        <c:auto val="1"/>
        <c:lblOffset val="100"/>
        <c:baseTimeUnit val="years"/>
      </c:dateAx>
      <c:valAx>
        <c:axId val="1074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945-4806-B411-773C0AF40A92}"/>
            </c:ext>
          </c:extLst>
        </c:ser>
        <c:dLbls>
          <c:showLegendKey val="0"/>
          <c:showVal val="0"/>
          <c:showCatName val="0"/>
          <c:showSerName val="0"/>
          <c:showPercent val="0"/>
          <c:showBubbleSize val="0"/>
        </c:dLbls>
        <c:gapWidth val="150"/>
        <c:axId val="107479424"/>
        <c:axId val="1074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9945-4806-B411-773C0AF40A92}"/>
            </c:ext>
          </c:extLst>
        </c:ser>
        <c:dLbls>
          <c:showLegendKey val="0"/>
          <c:showVal val="0"/>
          <c:showCatName val="0"/>
          <c:showSerName val="0"/>
          <c:showPercent val="0"/>
          <c:showBubbleSize val="0"/>
        </c:dLbls>
        <c:marker val="1"/>
        <c:smooth val="0"/>
        <c:axId val="107479424"/>
        <c:axId val="107481344"/>
      </c:lineChart>
      <c:dateAx>
        <c:axId val="107479424"/>
        <c:scaling>
          <c:orientation val="minMax"/>
        </c:scaling>
        <c:delete val="1"/>
        <c:axPos val="b"/>
        <c:numFmt formatCode="ge" sourceLinked="1"/>
        <c:majorTickMark val="none"/>
        <c:minorTickMark val="none"/>
        <c:tickLblPos val="none"/>
        <c:crossAx val="107481344"/>
        <c:crosses val="autoZero"/>
        <c:auto val="1"/>
        <c:lblOffset val="100"/>
        <c:baseTimeUnit val="years"/>
      </c:dateAx>
      <c:valAx>
        <c:axId val="10748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88.4</c:v>
                </c:pt>
                <c:pt idx="1">
                  <c:v>88.4</c:v>
                </c:pt>
                <c:pt idx="2">
                  <c:v>88.4</c:v>
                </c:pt>
                <c:pt idx="3">
                  <c:v>88.4</c:v>
                </c:pt>
                <c:pt idx="4">
                  <c:v>87.8</c:v>
                </c:pt>
              </c:numCache>
            </c:numRef>
          </c:val>
          <c:extLst>
            <c:ext xmlns:c16="http://schemas.microsoft.com/office/drawing/2014/chart" uri="{C3380CC4-5D6E-409C-BE32-E72D297353CC}">
              <c16:uniqueId val="{00000000-AF55-41B1-990F-5404DBDC611C}"/>
            </c:ext>
          </c:extLst>
        </c:ser>
        <c:dLbls>
          <c:showLegendKey val="0"/>
          <c:showVal val="0"/>
          <c:showCatName val="0"/>
          <c:showSerName val="0"/>
          <c:showPercent val="0"/>
          <c:showBubbleSize val="0"/>
        </c:dLbls>
        <c:gapWidth val="150"/>
        <c:axId val="107528192"/>
        <c:axId val="1075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AF55-41B1-990F-5404DBDC611C}"/>
            </c:ext>
          </c:extLst>
        </c:ser>
        <c:dLbls>
          <c:showLegendKey val="0"/>
          <c:showVal val="0"/>
          <c:showCatName val="0"/>
          <c:showSerName val="0"/>
          <c:showPercent val="0"/>
          <c:showBubbleSize val="0"/>
        </c:dLbls>
        <c:marker val="1"/>
        <c:smooth val="0"/>
        <c:axId val="107528192"/>
        <c:axId val="107530112"/>
      </c:lineChart>
      <c:dateAx>
        <c:axId val="107528192"/>
        <c:scaling>
          <c:orientation val="minMax"/>
        </c:scaling>
        <c:delete val="1"/>
        <c:axPos val="b"/>
        <c:numFmt formatCode="ge" sourceLinked="1"/>
        <c:majorTickMark val="none"/>
        <c:minorTickMark val="none"/>
        <c:tickLblPos val="none"/>
        <c:crossAx val="107530112"/>
        <c:crosses val="autoZero"/>
        <c:auto val="1"/>
        <c:lblOffset val="100"/>
        <c:baseTimeUnit val="years"/>
      </c:dateAx>
      <c:valAx>
        <c:axId val="1075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96.7</c:v>
                </c:pt>
                <c:pt idx="1">
                  <c:v>95.4</c:v>
                </c:pt>
                <c:pt idx="2">
                  <c:v>88.9</c:v>
                </c:pt>
                <c:pt idx="3">
                  <c:v>97.4</c:v>
                </c:pt>
                <c:pt idx="4">
                  <c:v>83.4</c:v>
                </c:pt>
              </c:numCache>
            </c:numRef>
          </c:val>
          <c:extLst>
            <c:ext xmlns:c16="http://schemas.microsoft.com/office/drawing/2014/chart" uri="{C3380CC4-5D6E-409C-BE32-E72D297353CC}">
              <c16:uniqueId val="{00000000-97D2-4B74-B358-BAB109583F3B}"/>
            </c:ext>
          </c:extLst>
        </c:ser>
        <c:dLbls>
          <c:showLegendKey val="0"/>
          <c:showVal val="0"/>
          <c:showCatName val="0"/>
          <c:showSerName val="0"/>
          <c:showPercent val="0"/>
          <c:showBubbleSize val="0"/>
        </c:dLbls>
        <c:gapWidth val="150"/>
        <c:axId val="109669760"/>
        <c:axId val="1096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97D2-4B74-B358-BAB109583F3B}"/>
            </c:ext>
          </c:extLst>
        </c:ser>
        <c:dLbls>
          <c:showLegendKey val="0"/>
          <c:showVal val="0"/>
          <c:showCatName val="0"/>
          <c:showSerName val="0"/>
          <c:showPercent val="0"/>
          <c:showBubbleSize val="0"/>
        </c:dLbls>
        <c:marker val="1"/>
        <c:smooth val="0"/>
        <c:axId val="109669760"/>
        <c:axId val="109680128"/>
      </c:lineChart>
      <c:dateAx>
        <c:axId val="109669760"/>
        <c:scaling>
          <c:orientation val="minMax"/>
        </c:scaling>
        <c:delete val="1"/>
        <c:axPos val="b"/>
        <c:numFmt formatCode="ge" sourceLinked="1"/>
        <c:majorTickMark val="none"/>
        <c:minorTickMark val="none"/>
        <c:tickLblPos val="none"/>
        <c:crossAx val="109680128"/>
        <c:crosses val="autoZero"/>
        <c:auto val="1"/>
        <c:lblOffset val="100"/>
        <c:baseTimeUnit val="years"/>
      </c:dateAx>
      <c:valAx>
        <c:axId val="10968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6071</c:v>
                </c:pt>
                <c:pt idx="1">
                  <c:v>5819</c:v>
                </c:pt>
                <c:pt idx="2">
                  <c:v>5211</c:v>
                </c:pt>
                <c:pt idx="3">
                  <c:v>6418</c:v>
                </c:pt>
                <c:pt idx="4">
                  <c:v>5187</c:v>
                </c:pt>
              </c:numCache>
            </c:numRef>
          </c:val>
          <c:extLst>
            <c:ext xmlns:c16="http://schemas.microsoft.com/office/drawing/2014/chart" uri="{C3380CC4-5D6E-409C-BE32-E72D297353CC}">
              <c16:uniqueId val="{00000000-B5D8-4982-AFF2-73D27A40C50B}"/>
            </c:ext>
          </c:extLst>
        </c:ser>
        <c:dLbls>
          <c:showLegendKey val="0"/>
          <c:showVal val="0"/>
          <c:showCatName val="0"/>
          <c:showSerName val="0"/>
          <c:showPercent val="0"/>
          <c:showBubbleSize val="0"/>
        </c:dLbls>
        <c:gapWidth val="150"/>
        <c:axId val="111885312"/>
        <c:axId val="1118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5D8-4982-AFF2-73D27A40C50B}"/>
            </c:ext>
          </c:extLst>
        </c:ser>
        <c:dLbls>
          <c:showLegendKey val="0"/>
          <c:showVal val="0"/>
          <c:showCatName val="0"/>
          <c:showSerName val="0"/>
          <c:showPercent val="0"/>
          <c:showBubbleSize val="0"/>
        </c:dLbls>
        <c:marker val="1"/>
        <c:smooth val="0"/>
        <c:axId val="111885312"/>
        <c:axId val="111891584"/>
      </c:lineChart>
      <c:dateAx>
        <c:axId val="111885312"/>
        <c:scaling>
          <c:orientation val="minMax"/>
        </c:scaling>
        <c:delete val="1"/>
        <c:axPos val="b"/>
        <c:numFmt formatCode="ge" sourceLinked="1"/>
        <c:majorTickMark val="none"/>
        <c:minorTickMark val="none"/>
        <c:tickLblPos val="none"/>
        <c:crossAx val="111891584"/>
        <c:crosses val="autoZero"/>
        <c:auto val="1"/>
        <c:lblOffset val="100"/>
        <c:baseTimeUnit val="years"/>
      </c:dateAx>
      <c:valAx>
        <c:axId val="11189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88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山口県岩国市　麻里布駐車場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3338.4</v>
      </c>
      <c r="V31" s="110"/>
      <c r="W31" s="110"/>
      <c r="X31" s="110"/>
      <c r="Y31" s="110"/>
      <c r="Z31" s="110"/>
      <c r="AA31" s="110"/>
      <c r="AB31" s="110"/>
      <c r="AC31" s="110"/>
      <c r="AD31" s="110"/>
      <c r="AE31" s="110"/>
      <c r="AF31" s="110"/>
      <c r="AG31" s="110"/>
      <c r="AH31" s="110"/>
      <c r="AI31" s="110"/>
      <c r="AJ31" s="110"/>
      <c r="AK31" s="110"/>
      <c r="AL31" s="110"/>
      <c r="AM31" s="110"/>
      <c r="AN31" s="110">
        <f>データ!Z7</f>
        <v>2192.3000000000002</v>
      </c>
      <c r="AO31" s="110"/>
      <c r="AP31" s="110"/>
      <c r="AQ31" s="110"/>
      <c r="AR31" s="110"/>
      <c r="AS31" s="110"/>
      <c r="AT31" s="110"/>
      <c r="AU31" s="110"/>
      <c r="AV31" s="110"/>
      <c r="AW31" s="110"/>
      <c r="AX31" s="110"/>
      <c r="AY31" s="110"/>
      <c r="AZ31" s="110"/>
      <c r="BA31" s="110"/>
      <c r="BB31" s="110"/>
      <c r="BC31" s="110"/>
      <c r="BD31" s="110"/>
      <c r="BE31" s="110"/>
      <c r="BF31" s="110"/>
      <c r="BG31" s="110">
        <f>データ!AA7</f>
        <v>903</v>
      </c>
      <c r="BH31" s="110"/>
      <c r="BI31" s="110"/>
      <c r="BJ31" s="110"/>
      <c r="BK31" s="110"/>
      <c r="BL31" s="110"/>
      <c r="BM31" s="110"/>
      <c r="BN31" s="110"/>
      <c r="BO31" s="110"/>
      <c r="BP31" s="110"/>
      <c r="BQ31" s="110"/>
      <c r="BR31" s="110"/>
      <c r="BS31" s="110"/>
      <c r="BT31" s="110"/>
      <c r="BU31" s="110"/>
      <c r="BV31" s="110"/>
      <c r="BW31" s="110"/>
      <c r="BX31" s="110"/>
      <c r="BY31" s="110"/>
      <c r="BZ31" s="110">
        <f>データ!AB7</f>
        <v>3906.1</v>
      </c>
      <c r="CA31" s="110"/>
      <c r="CB31" s="110"/>
      <c r="CC31" s="110"/>
      <c r="CD31" s="110"/>
      <c r="CE31" s="110"/>
      <c r="CF31" s="110"/>
      <c r="CG31" s="110"/>
      <c r="CH31" s="110"/>
      <c r="CI31" s="110"/>
      <c r="CJ31" s="110"/>
      <c r="CK31" s="110"/>
      <c r="CL31" s="110"/>
      <c r="CM31" s="110"/>
      <c r="CN31" s="110"/>
      <c r="CO31" s="110"/>
      <c r="CP31" s="110"/>
      <c r="CQ31" s="110"/>
      <c r="CR31" s="110"/>
      <c r="CS31" s="110">
        <f>データ!AC7</f>
        <v>616.1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88.4</v>
      </c>
      <c r="JD31" s="81"/>
      <c r="JE31" s="81"/>
      <c r="JF31" s="81"/>
      <c r="JG31" s="81"/>
      <c r="JH31" s="81"/>
      <c r="JI31" s="81"/>
      <c r="JJ31" s="81"/>
      <c r="JK31" s="81"/>
      <c r="JL31" s="81"/>
      <c r="JM31" s="81"/>
      <c r="JN31" s="81"/>
      <c r="JO31" s="81"/>
      <c r="JP31" s="81"/>
      <c r="JQ31" s="81"/>
      <c r="JR31" s="81"/>
      <c r="JS31" s="81"/>
      <c r="JT31" s="81"/>
      <c r="JU31" s="82"/>
      <c r="JV31" s="80">
        <f>データ!DL7</f>
        <v>88.4</v>
      </c>
      <c r="JW31" s="81"/>
      <c r="JX31" s="81"/>
      <c r="JY31" s="81"/>
      <c r="JZ31" s="81"/>
      <c r="KA31" s="81"/>
      <c r="KB31" s="81"/>
      <c r="KC31" s="81"/>
      <c r="KD31" s="81"/>
      <c r="KE31" s="81"/>
      <c r="KF31" s="81"/>
      <c r="KG31" s="81"/>
      <c r="KH31" s="81"/>
      <c r="KI31" s="81"/>
      <c r="KJ31" s="81"/>
      <c r="KK31" s="81"/>
      <c r="KL31" s="81"/>
      <c r="KM31" s="81"/>
      <c r="KN31" s="82"/>
      <c r="KO31" s="80">
        <f>データ!DM7</f>
        <v>88.4</v>
      </c>
      <c r="KP31" s="81"/>
      <c r="KQ31" s="81"/>
      <c r="KR31" s="81"/>
      <c r="KS31" s="81"/>
      <c r="KT31" s="81"/>
      <c r="KU31" s="81"/>
      <c r="KV31" s="81"/>
      <c r="KW31" s="81"/>
      <c r="KX31" s="81"/>
      <c r="KY31" s="81"/>
      <c r="KZ31" s="81"/>
      <c r="LA31" s="81"/>
      <c r="LB31" s="81"/>
      <c r="LC31" s="81"/>
      <c r="LD31" s="81"/>
      <c r="LE31" s="81"/>
      <c r="LF31" s="81"/>
      <c r="LG31" s="82"/>
      <c r="LH31" s="80">
        <f>データ!DN7</f>
        <v>88.4</v>
      </c>
      <c r="LI31" s="81"/>
      <c r="LJ31" s="81"/>
      <c r="LK31" s="81"/>
      <c r="LL31" s="81"/>
      <c r="LM31" s="81"/>
      <c r="LN31" s="81"/>
      <c r="LO31" s="81"/>
      <c r="LP31" s="81"/>
      <c r="LQ31" s="81"/>
      <c r="LR31" s="81"/>
      <c r="LS31" s="81"/>
      <c r="LT31" s="81"/>
      <c r="LU31" s="81"/>
      <c r="LV31" s="81"/>
      <c r="LW31" s="81"/>
      <c r="LX31" s="81"/>
      <c r="LY31" s="81"/>
      <c r="LZ31" s="82"/>
      <c r="MA31" s="80">
        <f>データ!DO7</f>
        <v>87.8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96.7</v>
      </c>
      <c r="EM52" s="110"/>
      <c r="EN52" s="110"/>
      <c r="EO52" s="110"/>
      <c r="EP52" s="110"/>
      <c r="EQ52" s="110"/>
      <c r="ER52" s="110"/>
      <c r="ES52" s="110"/>
      <c r="ET52" s="110"/>
      <c r="EU52" s="110"/>
      <c r="EV52" s="110"/>
      <c r="EW52" s="110"/>
      <c r="EX52" s="110"/>
      <c r="EY52" s="110"/>
      <c r="EZ52" s="110"/>
      <c r="FA52" s="110"/>
      <c r="FB52" s="110"/>
      <c r="FC52" s="110"/>
      <c r="FD52" s="110"/>
      <c r="FE52" s="110">
        <f>データ!BG7</f>
        <v>95.4</v>
      </c>
      <c r="FF52" s="110"/>
      <c r="FG52" s="110"/>
      <c r="FH52" s="110"/>
      <c r="FI52" s="110"/>
      <c r="FJ52" s="110"/>
      <c r="FK52" s="110"/>
      <c r="FL52" s="110"/>
      <c r="FM52" s="110"/>
      <c r="FN52" s="110"/>
      <c r="FO52" s="110"/>
      <c r="FP52" s="110"/>
      <c r="FQ52" s="110"/>
      <c r="FR52" s="110"/>
      <c r="FS52" s="110"/>
      <c r="FT52" s="110"/>
      <c r="FU52" s="110"/>
      <c r="FV52" s="110"/>
      <c r="FW52" s="110"/>
      <c r="FX52" s="110">
        <f>データ!BH7</f>
        <v>88.9</v>
      </c>
      <c r="FY52" s="110"/>
      <c r="FZ52" s="110"/>
      <c r="GA52" s="110"/>
      <c r="GB52" s="110"/>
      <c r="GC52" s="110"/>
      <c r="GD52" s="110"/>
      <c r="GE52" s="110"/>
      <c r="GF52" s="110"/>
      <c r="GG52" s="110"/>
      <c r="GH52" s="110"/>
      <c r="GI52" s="110"/>
      <c r="GJ52" s="110"/>
      <c r="GK52" s="110"/>
      <c r="GL52" s="110"/>
      <c r="GM52" s="110"/>
      <c r="GN52" s="110"/>
      <c r="GO52" s="110"/>
      <c r="GP52" s="110"/>
      <c r="GQ52" s="110">
        <f>データ!BI7</f>
        <v>97.4</v>
      </c>
      <c r="GR52" s="110"/>
      <c r="GS52" s="110"/>
      <c r="GT52" s="110"/>
      <c r="GU52" s="110"/>
      <c r="GV52" s="110"/>
      <c r="GW52" s="110"/>
      <c r="GX52" s="110"/>
      <c r="GY52" s="110"/>
      <c r="GZ52" s="110"/>
      <c r="HA52" s="110"/>
      <c r="HB52" s="110"/>
      <c r="HC52" s="110"/>
      <c r="HD52" s="110"/>
      <c r="HE52" s="110"/>
      <c r="HF52" s="110"/>
      <c r="HG52" s="110"/>
      <c r="HH52" s="110"/>
      <c r="HI52" s="110"/>
      <c r="HJ52" s="110">
        <f>データ!BJ7</f>
        <v>83.4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6071</v>
      </c>
      <c r="JD52" s="106"/>
      <c r="JE52" s="106"/>
      <c r="JF52" s="106"/>
      <c r="JG52" s="106"/>
      <c r="JH52" s="106"/>
      <c r="JI52" s="106"/>
      <c r="JJ52" s="106"/>
      <c r="JK52" s="106"/>
      <c r="JL52" s="106"/>
      <c r="JM52" s="106"/>
      <c r="JN52" s="106"/>
      <c r="JO52" s="106"/>
      <c r="JP52" s="106"/>
      <c r="JQ52" s="106"/>
      <c r="JR52" s="106"/>
      <c r="JS52" s="106"/>
      <c r="JT52" s="106"/>
      <c r="JU52" s="106"/>
      <c r="JV52" s="106">
        <f>データ!BR7</f>
        <v>5819</v>
      </c>
      <c r="JW52" s="106"/>
      <c r="JX52" s="106"/>
      <c r="JY52" s="106"/>
      <c r="JZ52" s="106"/>
      <c r="KA52" s="106"/>
      <c r="KB52" s="106"/>
      <c r="KC52" s="106"/>
      <c r="KD52" s="106"/>
      <c r="KE52" s="106"/>
      <c r="KF52" s="106"/>
      <c r="KG52" s="106"/>
      <c r="KH52" s="106"/>
      <c r="KI52" s="106"/>
      <c r="KJ52" s="106"/>
      <c r="KK52" s="106"/>
      <c r="KL52" s="106"/>
      <c r="KM52" s="106"/>
      <c r="KN52" s="106"/>
      <c r="KO52" s="106">
        <f>データ!BS7</f>
        <v>5211</v>
      </c>
      <c r="KP52" s="106"/>
      <c r="KQ52" s="106"/>
      <c r="KR52" s="106"/>
      <c r="KS52" s="106"/>
      <c r="KT52" s="106"/>
      <c r="KU52" s="106"/>
      <c r="KV52" s="106"/>
      <c r="KW52" s="106"/>
      <c r="KX52" s="106"/>
      <c r="KY52" s="106"/>
      <c r="KZ52" s="106"/>
      <c r="LA52" s="106"/>
      <c r="LB52" s="106"/>
      <c r="LC52" s="106"/>
      <c r="LD52" s="106"/>
      <c r="LE52" s="106"/>
      <c r="LF52" s="106"/>
      <c r="LG52" s="106"/>
      <c r="LH52" s="106">
        <f>データ!BT7</f>
        <v>6418</v>
      </c>
      <c r="LI52" s="106"/>
      <c r="LJ52" s="106"/>
      <c r="LK52" s="106"/>
      <c r="LL52" s="106"/>
      <c r="LM52" s="106"/>
      <c r="LN52" s="106"/>
      <c r="LO52" s="106"/>
      <c r="LP52" s="106"/>
      <c r="LQ52" s="106"/>
      <c r="LR52" s="106"/>
      <c r="LS52" s="106"/>
      <c r="LT52" s="106"/>
      <c r="LU52" s="106"/>
      <c r="LV52" s="106"/>
      <c r="LW52" s="106"/>
      <c r="LX52" s="106"/>
      <c r="LY52" s="106"/>
      <c r="LZ52" s="106"/>
      <c r="MA52" s="106">
        <f>データ!BU7</f>
        <v>5187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88464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XUnb9aCxvx3l7/7Dyp1VGDG74wtjc8V8MTvsz4Cg/u87KnYu7BBfoQuPUV7OZdMW0z9FI19HFJ3KcUk2U7ZnQ==" saltValue="IIWwIegBB4TFhCZDJ/+JM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101</v>
      </c>
      <c r="AW5" s="59" t="s">
        <v>91</v>
      </c>
      <c r="AX5" s="59" t="s">
        <v>103</v>
      </c>
      <c r="AY5" s="59" t="s">
        <v>93</v>
      </c>
      <c r="AZ5" s="59" t="s">
        <v>94</v>
      </c>
      <c r="BA5" s="59" t="s">
        <v>95</v>
      </c>
      <c r="BB5" s="59" t="s">
        <v>96</v>
      </c>
      <c r="BC5" s="59" t="s">
        <v>97</v>
      </c>
      <c r="BD5" s="59" t="s">
        <v>98</v>
      </c>
      <c r="BE5" s="59" t="s">
        <v>99</v>
      </c>
      <c r="BF5" s="59" t="s">
        <v>89</v>
      </c>
      <c r="BG5" s="59" t="s">
        <v>101</v>
      </c>
      <c r="BH5" s="59" t="s">
        <v>91</v>
      </c>
      <c r="BI5" s="59" t="s">
        <v>92</v>
      </c>
      <c r="BJ5" s="59" t="s">
        <v>93</v>
      </c>
      <c r="BK5" s="59" t="s">
        <v>94</v>
      </c>
      <c r="BL5" s="59" t="s">
        <v>95</v>
      </c>
      <c r="BM5" s="59" t="s">
        <v>96</v>
      </c>
      <c r="BN5" s="59" t="s">
        <v>97</v>
      </c>
      <c r="BO5" s="59" t="s">
        <v>98</v>
      </c>
      <c r="BP5" s="59" t="s">
        <v>99</v>
      </c>
      <c r="BQ5" s="59" t="s">
        <v>100</v>
      </c>
      <c r="BR5" s="59" t="s">
        <v>101</v>
      </c>
      <c r="BS5" s="59" t="s">
        <v>91</v>
      </c>
      <c r="BT5" s="59" t="s">
        <v>92</v>
      </c>
      <c r="BU5" s="59" t="s">
        <v>93</v>
      </c>
      <c r="BV5" s="59" t="s">
        <v>94</v>
      </c>
      <c r="BW5" s="59" t="s">
        <v>95</v>
      </c>
      <c r="BX5" s="59" t="s">
        <v>96</v>
      </c>
      <c r="BY5" s="59" t="s">
        <v>97</v>
      </c>
      <c r="BZ5" s="59" t="s">
        <v>98</v>
      </c>
      <c r="CA5" s="59" t="s">
        <v>99</v>
      </c>
      <c r="CB5" s="59" t="s">
        <v>100</v>
      </c>
      <c r="CC5" s="59" t="s">
        <v>101</v>
      </c>
      <c r="CD5" s="59" t="s">
        <v>102</v>
      </c>
      <c r="CE5" s="59" t="s">
        <v>92</v>
      </c>
      <c r="CF5" s="59" t="s">
        <v>93</v>
      </c>
      <c r="CG5" s="59" t="s">
        <v>94</v>
      </c>
      <c r="CH5" s="59" t="s">
        <v>95</v>
      </c>
      <c r="CI5" s="59" t="s">
        <v>96</v>
      </c>
      <c r="CJ5" s="59" t="s">
        <v>97</v>
      </c>
      <c r="CK5" s="59" t="s">
        <v>98</v>
      </c>
      <c r="CL5" s="59" t="s">
        <v>99</v>
      </c>
      <c r="CM5" s="150"/>
      <c r="CN5" s="150"/>
      <c r="CO5" s="59" t="s">
        <v>100</v>
      </c>
      <c r="CP5" s="59" t="s">
        <v>101</v>
      </c>
      <c r="CQ5" s="59" t="s">
        <v>102</v>
      </c>
      <c r="CR5" s="59" t="s">
        <v>103</v>
      </c>
      <c r="CS5" s="59" t="s">
        <v>93</v>
      </c>
      <c r="CT5" s="59" t="s">
        <v>94</v>
      </c>
      <c r="CU5" s="59" t="s">
        <v>95</v>
      </c>
      <c r="CV5" s="59" t="s">
        <v>96</v>
      </c>
      <c r="CW5" s="59" t="s">
        <v>97</v>
      </c>
      <c r="CX5" s="59" t="s">
        <v>98</v>
      </c>
      <c r="CY5" s="59" t="s">
        <v>99</v>
      </c>
      <c r="CZ5" s="59" t="s">
        <v>89</v>
      </c>
      <c r="DA5" s="59" t="s">
        <v>90</v>
      </c>
      <c r="DB5" s="59" t="s">
        <v>91</v>
      </c>
      <c r="DC5" s="59" t="s">
        <v>92</v>
      </c>
      <c r="DD5" s="59" t="s">
        <v>104</v>
      </c>
      <c r="DE5" s="59" t="s">
        <v>94</v>
      </c>
      <c r="DF5" s="59" t="s">
        <v>95</v>
      </c>
      <c r="DG5" s="59" t="s">
        <v>96</v>
      </c>
      <c r="DH5" s="59" t="s">
        <v>97</v>
      </c>
      <c r="DI5" s="59" t="s">
        <v>98</v>
      </c>
      <c r="DJ5" s="59" t="s">
        <v>35</v>
      </c>
      <c r="DK5" s="59" t="s">
        <v>100</v>
      </c>
      <c r="DL5" s="59" t="s">
        <v>101</v>
      </c>
      <c r="DM5" s="59" t="s">
        <v>102</v>
      </c>
      <c r="DN5" s="59" t="s">
        <v>92</v>
      </c>
      <c r="DO5" s="59" t="s">
        <v>104</v>
      </c>
      <c r="DP5" s="59" t="s">
        <v>94</v>
      </c>
      <c r="DQ5" s="59" t="s">
        <v>95</v>
      </c>
      <c r="DR5" s="59" t="s">
        <v>96</v>
      </c>
      <c r="DS5" s="59" t="s">
        <v>97</v>
      </c>
      <c r="DT5" s="59" t="s">
        <v>98</v>
      </c>
      <c r="DU5" s="59" t="s">
        <v>99</v>
      </c>
    </row>
    <row r="6" spans="1:125" s="66" customFormat="1" x14ac:dyDescent="0.15">
      <c r="A6" s="49" t="s">
        <v>105</v>
      </c>
      <c r="B6" s="60">
        <f>B8</f>
        <v>2018</v>
      </c>
      <c r="C6" s="60">
        <f t="shared" ref="C6:X6" si="1">C8</f>
        <v>352080</v>
      </c>
      <c r="D6" s="60">
        <f t="shared" si="1"/>
        <v>47</v>
      </c>
      <c r="E6" s="60">
        <f t="shared" si="1"/>
        <v>14</v>
      </c>
      <c r="F6" s="60">
        <f t="shared" si="1"/>
        <v>0</v>
      </c>
      <c r="G6" s="60">
        <f t="shared" si="1"/>
        <v>2</v>
      </c>
      <c r="H6" s="60" t="str">
        <f>SUBSTITUTE(H8,"　","")</f>
        <v>山口県岩国市</v>
      </c>
      <c r="I6" s="60" t="str">
        <f t="shared" si="1"/>
        <v>麻里布駐車場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有</v>
      </c>
      <c r="U6" s="63">
        <f t="shared" si="1"/>
        <v>4827</v>
      </c>
      <c r="V6" s="63">
        <f t="shared" si="1"/>
        <v>164</v>
      </c>
      <c r="W6" s="63">
        <f t="shared" si="1"/>
        <v>200</v>
      </c>
      <c r="X6" s="62" t="str">
        <f t="shared" si="1"/>
        <v>利用料金制</v>
      </c>
      <c r="Y6" s="64">
        <f>IF(Y8="-",NA(),Y8)</f>
        <v>3338.4</v>
      </c>
      <c r="Z6" s="64">
        <f t="shared" ref="Z6:AH6" si="2">IF(Z8="-",NA(),Z8)</f>
        <v>2192.3000000000002</v>
      </c>
      <c r="AA6" s="64">
        <f t="shared" si="2"/>
        <v>903</v>
      </c>
      <c r="AB6" s="64">
        <f t="shared" si="2"/>
        <v>3906.1</v>
      </c>
      <c r="AC6" s="64">
        <f t="shared" si="2"/>
        <v>616.1</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96.7</v>
      </c>
      <c r="BG6" s="64">
        <f t="shared" ref="BG6:BO6" si="5">IF(BG8="-",NA(),BG8)</f>
        <v>95.4</v>
      </c>
      <c r="BH6" s="64">
        <f t="shared" si="5"/>
        <v>88.9</v>
      </c>
      <c r="BI6" s="64">
        <f t="shared" si="5"/>
        <v>97.4</v>
      </c>
      <c r="BJ6" s="64">
        <f t="shared" si="5"/>
        <v>83.4</v>
      </c>
      <c r="BK6" s="64">
        <f t="shared" si="5"/>
        <v>33.6</v>
      </c>
      <c r="BL6" s="64">
        <f t="shared" si="5"/>
        <v>33.200000000000003</v>
      </c>
      <c r="BM6" s="64">
        <f t="shared" si="5"/>
        <v>29.6</v>
      </c>
      <c r="BN6" s="64">
        <f t="shared" si="5"/>
        <v>29.2</v>
      </c>
      <c r="BO6" s="64">
        <f t="shared" si="5"/>
        <v>30.4</v>
      </c>
      <c r="BP6" s="61" t="str">
        <f>IF(BP8="-","",IF(BP8="-","【-】","【"&amp;SUBSTITUTE(TEXT(BP8,"#,##0.0"),"-","△")&amp;"】"))</f>
        <v>【26.3】</v>
      </c>
      <c r="BQ6" s="65">
        <f>IF(BQ8="-",NA(),BQ8)</f>
        <v>6071</v>
      </c>
      <c r="BR6" s="65">
        <f t="shared" ref="BR6:BZ6" si="6">IF(BR8="-",NA(),BR8)</f>
        <v>5819</v>
      </c>
      <c r="BS6" s="65">
        <f t="shared" si="6"/>
        <v>5211</v>
      </c>
      <c r="BT6" s="65">
        <f t="shared" si="6"/>
        <v>6418</v>
      </c>
      <c r="BU6" s="65">
        <f t="shared" si="6"/>
        <v>5187</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106</v>
      </c>
      <c r="CM6" s="63">
        <f t="shared" ref="CM6:CN6" si="7">CM8</f>
        <v>88464</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88.4</v>
      </c>
      <c r="DL6" s="64">
        <f t="shared" ref="DL6:DT6" si="9">IF(DL8="-",NA(),DL8)</f>
        <v>88.4</v>
      </c>
      <c r="DM6" s="64">
        <f t="shared" si="9"/>
        <v>88.4</v>
      </c>
      <c r="DN6" s="64">
        <f t="shared" si="9"/>
        <v>88.4</v>
      </c>
      <c r="DO6" s="64">
        <f t="shared" si="9"/>
        <v>87.8</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107</v>
      </c>
      <c r="B7" s="60">
        <f t="shared" ref="B7:X7" si="10">B8</f>
        <v>2018</v>
      </c>
      <c r="C7" s="60">
        <f t="shared" si="10"/>
        <v>352080</v>
      </c>
      <c r="D7" s="60">
        <f t="shared" si="10"/>
        <v>47</v>
      </c>
      <c r="E7" s="60">
        <f t="shared" si="10"/>
        <v>14</v>
      </c>
      <c r="F7" s="60">
        <f t="shared" si="10"/>
        <v>0</v>
      </c>
      <c r="G7" s="60">
        <f t="shared" si="10"/>
        <v>2</v>
      </c>
      <c r="H7" s="60" t="str">
        <f t="shared" si="10"/>
        <v>山口県　岩国市</v>
      </c>
      <c r="I7" s="60" t="str">
        <f t="shared" si="10"/>
        <v>麻里布駐車場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有</v>
      </c>
      <c r="U7" s="63">
        <f t="shared" si="10"/>
        <v>4827</v>
      </c>
      <c r="V7" s="63">
        <f t="shared" si="10"/>
        <v>164</v>
      </c>
      <c r="W7" s="63">
        <f t="shared" si="10"/>
        <v>200</v>
      </c>
      <c r="X7" s="62" t="str">
        <f t="shared" si="10"/>
        <v>利用料金制</v>
      </c>
      <c r="Y7" s="64">
        <f>Y8</f>
        <v>3338.4</v>
      </c>
      <c r="Z7" s="64">
        <f t="shared" ref="Z7:AH7" si="11">Z8</f>
        <v>2192.3000000000002</v>
      </c>
      <c r="AA7" s="64">
        <f t="shared" si="11"/>
        <v>903</v>
      </c>
      <c r="AB7" s="64">
        <f t="shared" si="11"/>
        <v>3906.1</v>
      </c>
      <c r="AC7" s="64">
        <f t="shared" si="11"/>
        <v>616.1</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96.7</v>
      </c>
      <c r="BG7" s="64">
        <f t="shared" ref="BG7:BO7" si="14">BG8</f>
        <v>95.4</v>
      </c>
      <c r="BH7" s="64">
        <f t="shared" si="14"/>
        <v>88.9</v>
      </c>
      <c r="BI7" s="64">
        <f t="shared" si="14"/>
        <v>97.4</v>
      </c>
      <c r="BJ7" s="64">
        <f t="shared" si="14"/>
        <v>83.4</v>
      </c>
      <c r="BK7" s="64">
        <f t="shared" si="14"/>
        <v>33.6</v>
      </c>
      <c r="BL7" s="64">
        <f t="shared" si="14"/>
        <v>33.200000000000003</v>
      </c>
      <c r="BM7" s="64">
        <f t="shared" si="14"/>
        <v>29.6</v>
      </c>
      <c r="BN7" s="64">
        <f t="shared" si="14"/>
        <v>29.2</v>
      </c>
      <c r="BO7" s="64">
        <f t="shared" si="14"/>
        <v>30.4</v>
      </c>
      <c r="BP7" s="61"/>
      <c r="BQ7" s="65">
        <f>BQ8</f>
        <v>6071</v>
      </c>
      <c r="BR7" s="65">
        <f t="shared" ref="BR7:BZ7" si="15">BR8</f>
        <v>5819</v>
      </c>
      <c r="BS7" s="65">
        <f t="shared" si="15"/>
        <v>5211</v>
      </c>
      <c r="BT7" s="65">
        <f t="shared" si="15"/>
        <v>6418</v>
      </c>
      <c r="BU7" s="65">
        <f t="shared" si="15"/>
        <v>5187</v>
      </c>
      <c r="BV7" s="65">
        <f t="shared" si="15"/>
        <v>44860</v>
      </c>
      <c r="BW7" s="65">
        <f t="shared" si="15"/>
        <v>37496</v>
      </c>
      <c r="BX7" s="65">
        <f t="shared" si="15"/>
        <v>31888</v>
      </c>
      <c r="BY7" s="65">
        <f t="shared" si="15"/>
        <v>13314</v>
      </c>
      <c r="BZ7" s="65">
        <f t="shared" si="15"/>
        <v>23300</v>
      </c>
      <c r="CA7" s="63"/>
      <c r="CB7" s="64" t="s">
        <v>108</v>
      </c>
      <c r="CC7" s="64" t="s">
        <v>108</v>
      </c>
      <c r="CD7" s="64" t="s">
        <v>108</v>
      </c>
      <c r="CE7" s="64" t="s">
        <v>108</v>
      </c>
      <c r="CF7" s="64" t="s">
        <v>108</v>
      </c>
      <c r="CG7" s="64" t="s">
        <v>108</v>
      </c>
      <c r="CH7" s="64" t="s">
        <v>108</v>
      </c>
      <c r="CI7" s="64" t="s">
        <v>108</v>
      </c>
      <c r="CJ7" s="64" t="s">
        <v>108</v>
      </c>
      <c r="CK7" s="64" t="s">
        <v>109</v>
      </c>
      <c r="CL7" s="61"/>
      <c r="CM7" s="63">
        <f>CM8</f>
        <v>88464</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88.4</v>
      </c>
      <c r="DL7" s="64">
        <f t="shared" ref="DL7:DT7" si="17">DL8</f>
        <v>88.4</v>
      </c>
      <c r="DM7" s="64">
        <f t="shared" si="17"/>
        <v>88.4</v>
      </c>
      <c r="DN7" s="64">
        <f t="shared" si="17"/>
        <v>88.4</v>
      </c>
      <c r="DO7" s="64">
        <f t="shared" si="17"/>
        <v>87.8</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352080</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21</v>
      </c>
      <c r="S8" s="69" t="s">
        <v>120</v>
      </c>
      <c r="T8" s="69" t="s">
        <v>121</v>
      </c>
      <c r="U8" s="70">
        <v>4827</v>
      </c>
      <c r="V8" s="70">
        <v>164</v>
      </c>
      <c r="W8" s="70">
        <v>200</v>
      </c>
      <c r="X8" s="69" t="s">
        <v>122</v>
      </c>
      <c r="Y8" s="71">
        <v>3338.4</v>
      </c>
      <c r="Z8" s="71">
        <v>2192.3000000000002</v>
      </c>
      <c r="AA8" s="71">
        <v>903</v>
      </c>
      <c r="AB8" s="71">
        <v>3906.1</v>
      </c>
      <c r="AC8" s="71">
        <v>616.1</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96.7</v>
      </c>
      <c r="BG8" s="71">
        <v>95.4</v>
      </c>
      <c r="BH8" s="71">
        <v>88.9</v>
      </c>
      <c r="BI8" s="71">
        <v>97.4</v>
      </c>
      <c r="BJ8" s="71">
        <v>83.4</v>
      </c>
      <c r="BK8" s="71">
        <v>33.6</v>
      </c>
      <c r="BL8" s="71">
        <v>33.200000000000003</v>
      </c>
      <c r="BM8" s="71">
        <v>29.6</v>
      </c>
      <c r="BN8" s="71">
        <v>29.2</v>
      </c>
      <c r="BO8" s="71">
        <v>30.4</v>
      </c>
      <c r="BP8" s="68">
        <v>26.3</v>
      </c>
      <c r="BQ8" s="72">
        <v>6071</v>
      </c>
      <c r="BR8" s="72">
        <v>5819</v>
      </c>
      <c r="BS8" s="72">
        <v>5211</v>
      </c>
      <c r="BT8" s="73">
        <v>6418</v>
      </c>
      <c r="BU8" s="73">
        <v>5187</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88464</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254</v>
      </c>
      <c r="DF8" s="71">
        <v>280</v>
      </c>
      <c r="DG8" s="71">
        <v>239.6</v>
      </c>
      <c r="DH8" s="71">
        <v>224.1</v>
      </c>
      <c r="DI8" s="71">
        <v>155.19999999999999</v>
      </c>
      <c r="DJ8" s="68">
        <v>103.6</v>
      </c>
      <c r="DK8" s="71">
        <v>88.4</v>
      </c>
      <c r="DL8" s="71">
        <v>88.4</v>
      </c>
      <c r="DM8" s="71">
        <v>88.4</v>
      </c>
      <c r="DN8" s="71">
        <v>88.4</v>
      </c>
      <c r="DO8" s="71">
        <v>87.8</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清弘　祐加</cp:lastModifiedBy>
  <cp:lastPrinted>2020-01-27T06:05:41Z</cp:lastPrinted>
  <dcterms:created xsi:type="dcterms:W3CDTF">2019-12-05T07:27:48Z</dcterms:created>
  <dcterms:modified xsi:type="dcterms:W3CDTF">2020-01-31T07:52:10Z</dcterms:modified>
  <cp:category/>
</cp:coreProperties>
</file>