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163" sheetId="1" r:id="rId1"/>
  </sheets>
  <definedNames>
    <definedName name="_xlnm.Print_Area" localSheetId="0">'163'!$A$1:$I$101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9" i="1" l="1"/>
  <c r="H99" i="1"/>
  <c r="G99" i="1"/>
  <c r="F99" i="1"/>
  <c r="E99" i="1"/>
  <c r="D99" i="1"/>
  <c r="C99" i="1"/>
  <c r="B99" i="1" s="1"/>
  <c r="I96" i="1"/>
  <c r="H96" i="1"/>
  <c r="G96" i="1"/>
  <c r="F96" i="1"/>
  <c r="E96" i="1"/>
  <c r="D96" i="1"/>
  <c r="C96" i="1"/>
  <c r="B96" i="1" s="1"/>
  <c r="I92" i="1"/>
  <c r="H92" i="1"/>
  <c r="G92" i="1"/>
  <c r="F92" i="1"/>
  <c r="E92" i="1"/>
  <c r="D92" i="1"/>
  <c r="C92" i="1"/>
  <c r="B92" i="1" s="1"/>
  <c r="I86" i="1"/>
  <c r="H86" i="1"/>
  <c r="G86" i="1"/>
  <c r="F86" i="1"/>
  <c r="E86" i="1"/>
  <c r="D86" i="1"/>
  <c r="C86" i="1"/>
  <c r="B86" i="1" s="1"/>
  <c r="I80" i="1"/>
  <c r="H80" i="1"/>
  <c r="G80" i="1"/>
  <c r="F80" i="1"/>
  <c r="E80" i="1"/>
  <c r="D80" i="1"/>
  <c r="C80" i="1"/>
  <c r="B80" i="1" s="1"/>
  <c r="I72" i="1"/>
  <c r="H72" i="1"/>
  <c r="G72" i="1"/>
  <c r="F72" i="1"/>
  <c r="E72" i="1"/>
  <c r="D72" i="1"/>
  <c r="C72" i="1"/>
  <c r="B72" i="1" s="1"/>
  <c r="I60" i="1"/>
  <c r="H60" i="1"/>
  <c r="G60" i="1"/>
  <c r="G8" i="1" s="1"/>
  <c r="F60" i="1"/>
  <c r="E60" i="1"/>
  <c r="D60" i="1"/>
  <c r="C60" i="1"/>
  <c r="B60" i="1" s="1"/>
  <c r="D56" i="1"/>
  <c r="C56" i="1"/>
  <c r="B56" i="1"/>
  <c r="I46" i="1"/>
  <c r="H46" i="1"/>
  <c r="G46" i="1"/>
  <c r="F46" i="1"/>
  <c r="B46" i="1" s="1"/>
  <c r="E46" i="1"/>
  <c r="D46" i="1"/>
  <c r="C46" i="1"/>
  <c r="I42" i="1"/>
  <c r="D42" i="1"/>
  <c r="C42" i="1"/>
  <c r="B42" i="1"/>
  <c r="D35" i="1"/>
  <c r="C35" i="1"/>
  <c r="B35" i="1" s="1"/>
  <c r="I32" i="1"/>
  <c r="H32" i="1"/>
  <c r="G32" i="1"/>
  <c r="F32" i="1"/>
  <c r="E32" i="1"/>
  <c r="D32" i="1"/>
  <c r="C32" i="1"/>
  <c r="B32" i="1"/>
  <c r="I10" i="1"/>
  <c r="H10" i="1"/>
  <c r="G10" i="1"/>
  <c r="F10" i="1"/>
  <c r="E10" i="1"/>
  <c r="D10" i="1"/>
  <c r="C10" i="1"/>
  <c r="B10" i="1"/>
  <c r="I8" i="1"/>
  <c r="H8" i="1"/>
  <c r="E8" i="1"/>
  <c r="D8" i="1"/>
  <c r="B104" i="1" l="1"/>
  <c r="F8" i="1"/>
  <c r="C8" i="1"/>
  <c r="B8" i="1" s="1"/>
</calcChain>
</file>

<file path=xl/sharedStrings.xml><?xml version="1.0" encoding="utf-8"?>
<sst xmlns="http://schemas.openxmlformats.org/spreadsheetml/2006/main" count="100" uniqueCount="62">
  <si>
    <t>１６３　 市町公営企業債（平成30年度）</t>
    <rPh sb="5" eb="7">
      <t>シチョウ</t>
    </rPh>
    <rPh sb="7" eb="9">
      <t>コウエイ</t>
    </rPh>
    <rPh sb="9" eb="11">
      <t>キギョウ</t>
    </rPh>
    <rPh sb="11" eb="12">
      <t>サイ</t>
    </rPh>
    <phoneticPr fontId="4"/>
  </si>
  <si>
    <t>（単位　1000円）</t>
  </si>
  <si>
    <t>対象は公営企業法適用企業である。</t>
    <phoneticPr fontId="4"/>
  </si>
  <si>
    <t>県市町課「市町財政概要」</t>
  </si>
  <si>
    <t>事      業</t>
  </si>
  <si>
    <t>平成30年度末</t>
    <phoneticPr fontId="4"/>
  </si>
  <si>
    <t>借　入　先　別　内　訳</t>
    <rPh sb="0" eb="1">
      <t>シャク</t>
    </rPh>
    <rPh sb="2" eb="3">
      <t>イ</t>
    </rPh>
    <rPh sb="4" eb="5">
      <t>サキ</t>
    </rPh>
    <rPh sb="6" eb="7">
      <t>ベツ</t>
    </rPh>
    <rPh sb="8" eb="9">
      <t>ウチ</t>
    </rPh>
    <rPh sb="10" eb="11">
      <t>ヤク</t>
    </rPh>
    <phoneticPr fontId="4"/>
  </si>
  <si>
    <t>30年度中</t>
    <rPh sb="2" eb="4">
      <t>ネンド</t>
    </rPh>
    <rPh sb="4" eb="5">
      <t>チュウ</t>
    </rPh>
    <phoneticPr fontId="4"/>
  </si>
  <si>
    <t/>
  </si>
  <si>
    <t>政府資金</t>
    <rPh sb="0" eb="2">
      <t>セイフ</t>
    </rPh>
    <rPh sb="2" eb="4">
      <t>シキン</t>
    </rPh>
    <phoneticPr fontId="4"/>
  </si>
  <si>
    <t>地方公共団体</t>
    <rPh sb="0" eb="2">
      <t>チホウ</t>
    </rPh>
    <rPh sb="2" eb="4">
      <t>コウキョウ</t>
    </rPh>
    <rPh sb="4" eb="6">
      <t>ダンタイ</t>
    </rPh>
    <phoneticPr fontId="4"/>
  </si>
  <si>
    <t>市中銀行</t>
    <rPh sb="0" eb="2">
      <t>シチュウ</t>
    </rPh>
    <rPh sb="2" eb="4">
      <t>ギンコウ</t>
    </rPh>
    <phoneticPr fontId="4"/>
  </si>
  <si>
    <t>市中銀行以外</t>
    <rPh sb="0" eb="2">
      <t>シチュウ</t>
    </rPh>
    <rPh sb="2" eb="4">
      <t>ギンコウ</t>
    </rPh>
    <rPh sb="4" eb="6">
      <t>イガイ</t>
    </rPh>
    <phoneticPr fontId="4"/>
  </si>
  <si>
    <t>共済組合</t>
    <rPh sb="0" eb="4">
      <t>キョウサイクミアイ</t>
    </rPh>
    <phoneticPr fontId="4"/>
  </si>
  <si>
    <t>その他</t>
    <rPh sb="0" eb="3">
      <t>ソノタ</t>
    </rPh>
    <phoneticPr fontId="4"/>
  </si>
  <si>
    <t>団      体</t>
  </si>
  <si>
    <t>現    在    高</t>
    <phoneticPr fontId="4"/>
  </si>
  <si>
    <t>金融機構</t>
    <rPh sb="0" eb="2">
      <t>キンユウ</t>
    </rPh>
    <rPh sb="2" eb="4">
      <t>キコウ</t>
    </rPh>
    <phoneticPr fontId="4"/>
  </si>
  <si>
    <t>の金融機関</t>
    <rPh sb="1" eb="3">
      <t>キンユウ</t>
    </rPh>
    <rPh sb="3" eb="5">
      <t>キカン</t>
    </rPh>
    <phoneticPr fontId="4"/>
  </si>
  <si>
    <t>発 行 額</t>
    <rPh sb="0" eb="1">
      <t>ハツ</t>
    </rPh>
    <rPh sb="2" eb="3">
      <t>ギョウ</t>
    </rPh>
    <rPh sb="4" eb="5">
      <t>ガク</t>
    </rPh>
    <phoneticPr fontId="4"/>
  </si>
  <si>
    <t>総          額</t>
  </si>
  <si>
    <t>上  水  道  事  業</t>
    <rPh sb="0" eb="1">
      <t>ジョウ</t>
    </rPh>
    <rPh sb="3" eb="4">
      <t>スイ</t>
    </rPh>
    <phoneticPr fontId="4"/>
  </si>
  <si>
    <t xml:space="preserve">  下   関   市</t>
  </si>
  <si>
    <t xml:space="preserve">  宇   部   市</t>
  </si>
  <si>
    <t xml:space="preserve">  山   口   市</t>
  </si>
  <si>
    <t xml:space="preserve">  萩         市</t>
    <phoneticPr fontId="4"/>
  </si>
  <si>
    <t xml:space="preserve">  防   府   市</t>
  </si>
  <si>
    <t xml:space="preserve">  下   松   市</t>
  </si>
  <si>
    <t xml:space="preserve">  岩   国   市</t>
  </si>
  <si>
    <t xml:space="preserve">  光         市</t>
    <phoneticPr fontId="4"/>
  </si>
  <si>
    <t xml:space="preserve">  長   門   市</t>
  </si>
  <si>
    <t xml:space="preserve">  柳   井   市</t>
  </si>
  <si>
    <t xml:space="preserve">  美   祢   市</t>
  </si>
  <si>
    <t xml:space="preserve">  周   南   市</t>
    <rPh sb="2" eb="3">
      <t>シュウ</t>
    </rPh>
    <rPh sb="6" eb="7">
      <t>ナン</t>
    </rPh>
    <phoneticPr fontId="4"/>
  </si>
  <si>
    <t xml:space="preserve">  山陽小野田市</t>
    <rPh sb="2" eb="4">
      <t>サンヨウ</t>
    </rPh>
    <rPh sb="4" eb="7">
      <t>オノダ</t>
    </rPh>
    <phoneticPr fontId="4"/>
  </si>
  <si>
    <t xml:space="preserve">  周防大島町</t>
    <rPh sb="2" eb="4">
      <t>スオウ</t>
    </rPh>
    <rPh sb="4" eb="6">
      <t>オオシマ</t>
    </rPh>
    <phoneticPr fontId="4"/>
  </si>
  <si>
    <t xml:space="preserve">  田布施・平生</t>
  </si>
  <si>
    <t xml:space="preserve">  　水道企業団</t>
  </si>
  <si>
    <t xml:space="preserve">  柳井地域広域</t>
  </si>
  <si>
    <t xml:space="preserve">  光地域広域</t>
  </si>
  <si>
    <t>簡易水道事業</t>
  </si>
  <si>
    <t>工業用水道事業</t>
    <rPh sb="1" eb="2">
      <t>ギョウ</t>
    </rPh>
    <phoneticPr fontId="4"/>
  </si>
  <si>
    <t>交  通  事  業</t>
  </si>
  <si>
    <t>病  院  事  業</t>
  </si>
  <si>
    <t xml:space="preserve">  萩         市</t>
    <phoneticPr fontId="4"/>
  </si>
  <si>
    <t xml:space="preserve">  光         市</t>
    <phoneticPr fontId="4"/>
  </si>
  <si>
    <t>介護サービス事業</t>
    <rPh sb="0" eb="2">
      <t>カイゴ</t>
    </rPh>
    <rPh sb="6" eb="8">
      <t>ジギョウ</t>
    </rPh>
    <phoneticPr fontId="4"/>
  </si>
  <si>
    <t>　光  　　　 市</t>
    <rPh sb="1" eb="2">
      <t>ヒカリ</t>
    </rPh>
    <rPh sb="8" eb="9">
      <t>シ</t>
    </rPh>
    <phoneticPr fontId="4"/>
  </si>
  <si>
    <t>　周　 南 　市</t>
    <rPh sb="1" eb="2">
      <t>シュウ</t>
    </rPh>
    <rPh sb="4" eb="5">
      <t>ミナミ</t>
    </rPh>
    <rPh sb="7" eb="8">
      <t>シ</t>
    </rPh>
    <phoneticPr fontId="4"/>
  </si>
  <si>
    <t>公共下水道事業</t>
    <rPh sb="0" eb="2">
      <t>コウキョウ</t>
    </rPh>
    <rPh sb="2" eb="5">
      <t>ゲスイドウ</t>
    </rPh>
    <rPh sb="5" eb="7">
      <t>ジギョウ</t>
    </rPh>
    <phoneticPr fontId="4"/>
  </si>
  <si>
    <t xml:space="preserve">  山   口   市</t>
    <phoneticPr fontId="4"/>
  </si>
  <si>
    <t>　岩   国   市</t>
    <rPh sb="1" eb="2">
      <t>イワ</t>
    </rPh>
    <rPh sb="5" eb="6">
      <t>クニ</t>
    </rPh>
    <rPh sb="9" eb="10">
      <t>シ</t>
    </rPh>
    <phoneticPr fontId="4"/>
  </si>
  <si>
    <t>　長　 門   市</t>
    <rPh sb="1" eb="2">
      <t>チョウ</t>
    </rPh>
    <rPh sb="4" eb="5">
      <t>モン</t>
    </rPh>
    <phoneticPr fontId="4"/>
  </si>
  <si>
    <t>特定環境保全公共下水道事業</t>
    <rPh sb="0" eb="2">
      <t>トクテイ</t>
    </rPh>
    <rPh sb="2" eb="4">
      <t>カンキョウ</t>
    </rPh>
    <rPh sb="4" eb="6">
      <t>ホゼン</t>
    </rPh>
    <rPh sb="6" eb="8">
      <t>コウキョウ</t>
    </rPh>
    <rPh sb="8" eb="11">
      <t>ゲスイドウ</t>
    </rPh>
    <rPh sb="11" eb="13">
      <t>ジギョウ</t>
    </rPh>
    <phoneticPr fontId="4"/>
  </si>
  <si>
    <t>農業集落排水事業</t>
    <rPh sb="0" eb="2">
      <t>ノウギョウ</t>
    </rPh>
    <rPh sb="2" eb="4">
      <t>シュウラク</t>
    </rPh>
    <rPh sb="4" eb="6">
      <t>ハイスイ</t>
    </rPh>
    <rPh sb="6" eb="8">
      <t>ジギョウ</t>
    </rPh>
    <phoneticPr fontId="4"/>
  </si>
  <si>
    <t xml:space="preserve">  萩         市</t>
    <phoneticPr fontId="4"/>
  </si>
  <si>
    <t>漁業集落排水事業</t>
    <rPh sb="0" eb="2">
      <t>ギョギョウ</t>
    </rPh>
    <rPh sb="2" eb="4">
      <t>シュウラク</t>
    </rPh>
    <rPh sb="4" eb="6">
      <t>ハイスイ</t>
    </rPh>
    <rPh sb="6" eb="8">
      <t>ジギョウ</t>
    </rPh>
    <phoneticPr fontId="4"/>
  </si>
  <si>
    <t xml:space="preserve">  萩         市</t>
    <phoneticPr fontId="4"/>
  </si>
  <si>
    <t>林業集落排水事業</t>
    <rPh sb="0" eb="2">
      <t>リンギョウ</t>
    </rPh>
    <rPh sb="2" eb="4">
      <t>シュウラク</t>
    </rPh>
    <rPh sb="4" eb="6">
      <t>ハイスイ</t>
    </rPh>
    <rPh sb="6" eb="8">
      <t>ジギョウ</t>
    </rPh>
    <phoneticPr fontId="4"/>
  </si>
  <si>
    <t>特定地域生活排水処理事業</t>
    <rPh sb="0" eb="2">
      <t>トクテイ</t>
    </rPh>
    <rPh sb="2" eb="4">
      <t>チイキ</t>
    </rPh>
    <rPh sb="4" eb="6">
      <t>セイカツ</t>
    </rPh>
    <rPh sb="6" eb="8">
      <t>ハイスイ</t>
    </rPh>
    <rPh sb="8" eb="10">
      <t>ショリ</t>
    </rPh>
    <rPh sb="10" eb="12">
      <t>ジギョウ</t>
    </rPh>
    <phoneticPr fontId="4"/>
  </si>
  <si>
    <t>個別排水処理事業</t>
    <rPh sb="0" eb="2">
      <t>コベツ</t>
    </rPh>
    <rPh sb="2" eb="4">
      <t>ハイスイ</t>
    </rPh>
    <rPh sb="4" eb="6">
      <t>ショリ</t>
    </rPh>
    <rPh sb="6" eb="8">
      <t>ジギョウ</t>
    </rPh>
    <phoneticPr fontId="4"/>
  </si>
  <si>
    <t xml:space="preserve">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</si>
</sst>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#\ ##0;&quot;△&quot;###\ ###\ ###\ ##0;&quot;－&quot;"/>
  </numFmts>
  <fonts count="10" x14ac:knownFonts="1"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3" fontId="1" fillId="0" borderId="0" xfId="0" applyNumberFormat="1" applyFont="1" applyAlignment="1" applyProtection="1"/>
    <xf numFmtId="3" fontId="3" fillId="0" borderId="0" xfId="0" applyNumberFormat="1" applyFont="1" applyAlignment="1" applyProtection="1">
      <alignment horizontal="left"/>
    </xf>
    <xf numFmtId="0" fontId="0" fillId="0" borderId="0" xfId="0" applyProtection="1">
      <alignment vertical="center"/>
    </xf>
    <xf numFmtId="0" fontId="5" fillId="0" borderId="0" xfId="0" applyFont="1" applyProtection="1">
      <alignment vertical="center"/>
    </xf>
    <xf numFmtId="3" fontId="6" fillId="0" borderId="0" xfId="0" applyNumberFormat="1" applyFont="1" applyAlignment="1" applyProtection="1"/>
    <xf numFmtId="3" fontId="7" fillId="0" borderId="0" xfId="0" applyNumberFormat="1" applyFont="1" applyAlignment="1" applyProtection="1">
      <alignment horizontal="left" indent="3"/>
    </xf>
    <xf numFmtId="3" fontId="6" fillId="0" borderId="0" xfId="0" applyNumberFormat="1" applyFont="1" applyAlignment="1" applyProtection="1">
      <alignment horizontal="right"/>
    </xf>
    <xf numFmtId="3" fontId="1" fillId="2" borderId="1" xfId="0" applyNumberFormat="1" applyFont="1" applyFill="1" applyBorder="1" applyAlignment="1" applyProtection="1">
      <alignment horizontal="center"/>
    </xf>
    <xf numFmtId="3" fontId="1" fillId="2" borderId="2" xfId="0" applyNumberFormat="1" applyFont="1" applyFill="1" applyBorder="1" applyAlignment="1" applyProtection="1">
      <alignment horizontal="center"/>
    </xf>
    <xf numFmtId="3" fontId="1" fillId="2" borderId="3" xfId="0" applyNumberFormat="1" applyFont="1" applyFill="1" applyBorder="1" applyAlignment="1" applyProtection="1">
      <alignment horizontal="centerContinuous"/>
    </xf>
    <xf numFmtId="3" fontId="1" fillId="2" borderId="4" xfId="0" applyNumberFormat="1" applyFont="1" applyFill="1" applyBorder="1" applyAlignment="1" applyProtection="1">
      <alignment horizontal="centerContinuous"/>
    </xf>
    <xf numFmtId="3" fontId="1" fillId="2" borderId="1" xfId="0" applyNumberFormat="1" applyFont="1" applyFill="1" applyBorder="1" applyAlignment="1" applyProtection="1">
      <alignment horizontal="centerContinuous"/>
    </xf>
    <xf numFmtId="3" fontId="1" fillId="2" borderId="4" xfId="0" applyNumberFormat="1" applyFont="1" applyFill="1" applyBorder="1" applyAlignment="1" applyProtection="1">
      <alignment horizontal="center"/>
    </xf>
    <xf numFmtId="3" fontId="1" fillId="2" borderId="5" xfId="0" applyNumberFormat="1" applyFont="1" applyFill="1" applyBorder="1" applyAlignment="1" applyProtection="1">
      <alignment horizontal="center"/>
    </xf>
    <xf numFmtId="3" fontId="1" fillId="2" borderId="6" xfId="0" quotePrefix="1" applyNumberFormat="1" applyFont="1" applyFill="1" applyBorder="1" applyAlignment="1" applyProtection="1">
      <alignment horizontal="center"/>
    </xf>
    <xf numFmtId="3" fontId="1" fillId="2" borderId="7" xfId="0" applyNumberFormat="1" applyFont="1" applyFill="1" applyBorder="1" applyAlignment="1" applyProtection="1">
      <alignment horizontal="center" vertical="center"/>
    </xf>
    <xf numFmtId="3" fontId="1" fillId="2" borderId="7" xfId="0" applyNumberFormat="1" applyFont="1" applyFill="1" applyBorder="1" applyAlignment="1" applyProtection="1">
      <alignment horizontal="center"/>
    </xf>
    <xf numFmtId="3" fontId="1" fillId="2" borderId="8" xfId="0" applyNumberFormat="1" applyFont="1" applyFill="1" applyBorder="1" applyAlignment="1" applyProtection="1">
      <alignment horizontal="center" vertical="center"/>
    </xf>
    <xf numFmtId="3" fontId="1" fillId="2" borderId="9" xfId="0" applyNumberFormat="1" applyFont="1" applyFill="1" applyBorder="1" applyAlignment="1" applyProtection="1">
      <alignment horizontal="center" vertical="center"/>
    </xf>
    <xf numFmtId="3" fontId="1" fillId="2" borderId="0" xfId="0" quotePrefix="1" applyNumberFormat="1" applyFont="1" applyFill="1" applyBorder="1" applyAlignment="1" applyProtection="1">
      <alignment horizontal="center"/>
    </xf>
    <xf numFmtId="3" fontId="1" fillId="2" borderId="10" xfId="0" applyNumberFormat="1" applyFont="1" applyFill="1" applyBorder="1" applyAlignment="1" applyProtection="1">
      <alignment horizontal="center"/>
    </xf>
    <xf numFmtId="3" fontId="1" fillId="2" borderId="11" xfId="0" applyNumberFormat="1" applyFont="1" applyFill="1" applyBorder="1" applyAlignment="1" applyProtection="1">
      <alignment horizontal="center" vertical="center"/>
    </xf>
    <xf numFmtId="3" fontId="1" fillId="2" borderId="11" xfId="0" applyNumberFormat="1" applyFont="1" applyFill="1" applyBorder="1" applyAlignment="1" applyProtection="1">
      <alignment horizontal="center"/>
    </xf>
    <xf numFmtId="3" fontId="1" fillId="2" borderId="12" xfId="0" applyNumberFormat="1" applyFont="1" applyFill="1" applyBorder="1" applyAlignment="1" applyProtection="1">
      <alignment horizontal="center" vertical="center"/>
    </xf>
    <xf numFmtId="3" fontId="1" fillId="2" borderId="13" xfId="0" applyNumberFormat="1" applyFont="1" applyFill="1" applyBorder="1" applyAlignment="1" applyProtection="1">
      <alignment horizontal="center" vertical="center"/>
    </xf>
    <xf numFmtId="3" fontId="8" fillId="2" borderId="14" xfId="0" applyNumberFormat="1" applyFont="1" applyFill="1" applyBorder="1" applyAlignment="1" applyProtection="1"/>
    <xf numFmtId="176" fontId="8" fillId="0" borderId="0" xfId="0" applyNumberFormat="1" applyFont="1" applyBorder="1" applyAlignment="1" applyProtection="1"/>
    <xf numFmtId="3" fontId="9" fillId="2" borderId="5" xfId="0" applyNumberFormat="1" applyFont="1" applyFill="1" applyBorder="1" applyAlignment="1" applyProtection="1"/>
    <xf numFmtId="176" fontId="9" fillId="0" borderId="0" xfId="0" applyNumberFormat="1" applyFont="1" applyBorder="1" applyAlignment="1" applyProtection="1">
      <alignment horizontal="right"/>
    </xf>
    <xf numFmtId="176" fontId="9" fillId="0" borderId="0" xfId="0" applyNumberFormat="1" applyFont="1" applyFill="1" applyAlignment="1" applyProtection="1">
      <alignment horizontal="right"/>
    </xf>
    <xf numFmtId="176" fontId="5" fillId="0" borderId="0" xfId="0" applyNumberFormat="1" applyFont="1" applyProtection="1">
      <alignment vertical="center"/>
    </xf>
    <xf numFmtId="176" fontId="9" fillId="0" borderId="0" xfId="0" applyNumberFormat="1" applyFont="1" applyAlignment="1" applyProtection="1">
      <alignment horizontal="right"/>
    </xf>
    <xf numFmtId="3" fontId="8" fillId="2" borderId="5" xfId="0" applyNumberFormat="1" applyFont="1" applyFill="1" applyBorder="1" applyAlignment="1" applyProtection="1"/>
    <xf numFmtId="176" fontId="8" fillId="0" borderId="0" xfId="0" applyNumberFormat="1" applyFont="1" applyBorder="1" applyAlignment="1" applyProtection="1">
      <alignment horizontal="right"/>
    </xf>
    <xf numFmtId="176" fontId="8" fillId="0" borderId="0" xfId="0" applyNumberFormat="1" applyFont="1" applyAlignment="1" applyProtection="1">
      <alignment horizontal="right"/>
    </xf>
    <xf numFmtId="3" fontId="1" fillId="2" borderId="5" xfId="0" applyNumberFormat="1" applyFont="1" applyFill="1" applyBorder="1" applyAlignment="1" applyProtection="1"/>
    <xf numFmtId="176" fontId="8" fillId="0" borderId="0" xfId="0" applyNumberFormat="1" applyFont="1" applyFill="1" applyAlignment="1" applyProtection="1">
      <alignment horizontal="right"/>
    </xf>
    <xf numFmtId="176" fontId="8" fillId="0" borderId="0" xfId="0" applyNumberFormat="1" applyFont="1" applyFill="1" applyBorder="1" applyAlignment="1" applyProtection="1">
      <alignment horizontal="right"/>
    </xf>
    <xf numFmtId="176" fontId="5" fillId="0" borderId="0" xfId="0" applyNumberFormat="1" applyFont="1" applyFill="1" applyProtection="1">
      <alignment vertical="center"/>
    </xf>
    <xf numFmtId="3" fontId="1" fillId="2" borderId="5" xfId="0" applyNumberFormat="1" applyFont="1" applyFill="1" applyBorder="1" applyAlignment="1" applyProtection="1">
      <alignment shrinkToFit="1"/>
    </xf>
    <xf numFmtId="176" fontId="8" fillId="0" borderId="6" xfId="0" applyNumberFormat="1" applyFont="1" applyFill="1" applyBorder="1" applyAlignment="1" applyProtection="1">
      <alignment horizontal="right"/>
    </xf>
    <xf numFmtId="0" fontId="5" fillId="0" borderId="0" xfId="0" applyFont="1" applyBorder="1" applyProtection="1">
      <alignment vertical="center"/>
    </xf>
    <xf numFmtId="3" fontId="1" fillId="2" borderId="15" xfId="0" applyNumberFormat="1" applyFont="1" applyFill="1" applyBorder="1" applyAlignment="1" applyProtection="1">
      <alignment shrinkToFit="1"/>
    </xf>
    <xf numFmtId="176" fontId="8" fillId="0" borderId="16" xfId="0" applyNumberFormat="1" applyFont="1" applyFill="1" applyBorder="1" applyAlignment="1" applyProtection="1">
      <alignment horizontal="right"/>
    </xf>
    <xf numFmtId="3" fontId="8" fillId="0" borderId="0" xfId="0" applyNumberFormat="1" applyFont="1" applyFill="1" applyBorder="1" applyAlignment="1" applyProtection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108"/>
  <sheetViews>
    <sheetView showGridLines="0"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8.75" x14ac:dyDescent="0.4"/>
  <cols>
    <col min="1" max="1" width="17.25" style="3" customWidth="1"/>
    <col min="2" max="9" width="13.25" style="3" customWidth="1"/>
    <col min="10" max="10" width="11.5" style="3" bestFit="1" customWidth="1"/>
    <col min="11" max="11" width="9.625" style="3" bestFit="1" customWidth="1"/>
    <col min="12" max="13" width="9" style="3"/>
    <col min="14" max="14" width="9.5" style="3" bestFit="1" customWidth="1"/>
    <col min="15" max="16384" width="9" style="3"/>
  </cols>
  <sheetData>
    <row r="1" spans="1:11" x14ac:dyDescent="0.2">
      <c r="A1" s="1"/>
      <c r="B1" s="2" t="s">
        <v>0</v>
      </c>
      <c r="C1" s="1"/>
      <c r="D1" s="1"/>
      <c r="E1" s="1"/>
      <c r="F1" s="1"/>
      <c r="G1" s="1"/>
      <c r="H1" s="1"/>
      <c r="I1" s="1"/>
    </row>
    <row r="2" spans="1:11" x14ac:dyDescent="0.15">
      <c r="A2" s="1"/>
      <c r="B2" s="4"/>
      <c r="C2" s="1"/>
      <c r="D2" s="1"/>
      <c r="E2" s="1"/>
      <c r="F2" s="1"/>
      <c r="G2" s="1"/>
      <c r="H2" s="1"/>
      <c r="I2" s="1"/>
    </row>
    <row r="3" spans="1:11" ht="20.25" customHeight="1" thickBot="1" x14ac:dyDescent="0.2">
      <c r="A3" s="5" t="s">
        <v>1</v>
      </c>
      <c r="B3" s="6" t="s">
        <v>2</v>
      </c>
      <c r="C3" s="1"/>
      <c r="D3" s="1"/>
      <c r="E3" s="1"/>
      <c r="F3" s="1"/>
      <c r="G3" s="1"/>
      <c r="H3" s="1"/>
      <c r="I3" s="7" t="s">
        <v>3</v>
      </c>
    </row>
    <row r="4" spans="1:11" ht="19.5" thickTop="1" x14ac:dyDescent="0.15">
      <c r="A4" s="8" t="s">
        <v>4</v>
      </c>
      <c r="B4" s="9" t="s">
        <v>5</v>
      </c>
      <c r="C4" s="10" t="s">
        <v>6</v>
      </c>
      <c r="D4" s="11"/>
      <c r="E4" s="11"/>
      <c r="F4" s="11"/>
      <c r="G4" s="12"/>
      <c r="H4" s="12"/>
      <c r="I4" s="13" t="s">
        <v>7</v>
      </c>
    </row>
    <row r="5" spans="1:11" x14ac:dyDescent="0.15">
      <c r="A5" s="14"/>
      <c r="B5" s="15" t="s">
        <v>8</v>
      </c>
      <c r="C5" s="16" t="s">
        <v>9</v>
      </c>
      <c r="D5" s="17" t="s">
        <v>10</v>
      </c>
      <c r="E5" s="16" t="s">
        <v>11</v>
      </c>
      <c r="F5" s="17" t="s">
        <v>12</v>
      </c>
      <c r="G5" s="18" t="s">
        <v>13</v>
      </c>
      <c r="H5" s="19" t="s">
        <v>14</v>
      </c>
      <c r="I5" s="20"/>
    </row>
    <row r="6" spans="1:11" x14ac:dyDescent="0.15">
      <c r="A6" s="14" t="s">
        <v>15</v>
      </c>
      <c r="B6" s="21" t="s">
        <v>16</v>
      </c>
      <c r="C6" s="22"/>
      <c r="D6" s="23" t="s">
        <v>17</v>
      </c>
      <c r="E6" s="22"/>
      <c r="F6" s="23" t="s">
        <v>18</v>
      </c>
      <c r="G6" s="24"/>
      <c r="H6" s="25"/>
      <c r="I6" s="21" t="s">
        <v>19</v>
      </c>
    </row>
    <row r="7" spans="1:11" x14ac:dyDescent="0.15">
      <c r="A7" s="26"/>
      <c r="B7" s="27"/>
      <c r="C7" s="27"/>
      <c r="D7" s="27"/>
      <c r="E7" s="27"/>
      <c r="F7" s="27"/>
      <c r="G7" s="27"/>
      <c r="H7" s="27"/>
      <c r="I7" s="27"/>
    </row>
    <row r="8" spans="1:11" x14ac:dyDescent="0.15">
      <c r="A8" s="28" t="s">
        <v>20</v>
      </c>
      <c r="B8" s="29">
        <f>SUM(C8:H8)</f>
        <v>350668098</v>
      </c>
      <c r="C8" s="30">
        <f>SUM(C10,C32,C35,C42,,C46,C56,C60,C72,C80,C92,C96,C99,C86)</f>
        <v>243019638</v>
      </c>
      <c r="D8" s="30">
        <f t="shared" ref="D8:I8" si="0">SUM(D10,D32,D35,D42,,D46,D56,D60,D72,D80,D92,D96,D99,D86)</f>
        <v>103289492</v>
      </c>
      <c r="E8" s="30">
        <f t="shared" si="0"/>
        <v>3061980</v>
      </c>
      <c r="F8" s="30">
        <f t="shared" si="0"/>
        <v>1146668</v>
      </c>
      <c r="G8" s="30">
        <f t="shared" si="0"/>
        <v>91040</v>
      </c>
      <c r="H8" s="30">
        <f t="shared" si="0"/>
        <v>59280</v>
      </c>
      <c r="I8" s="30">
        <f t="shared" si="0"/>
        <v>20512260</v>
      </c>
      <c r="J8" s="31"/>
      <c r="K8" s="32"/>
    </row>
    <row r="9" spans="1:11" x14ac:dyDescent="0.15">
      <c r="A9" s="33"/>
      <c r="B9" s="34"/>
      <c r="C9" s="35"/>
      <c r="D9" s="35"/>
      <c r="E9" s="35"/>
      <c r="F9" s="35"/>
      <c r="G9" s="35"/>
      <c r="H9" s="35"/>
      <c r="I9" s="35"/>
      <c r="J9" s="4"/>
    </row>
    <row r="10" spans="1:11" x14ac:dyDescent="0.15">
      <c r="A10" s="36" t="s">
        <v>21</v>
      </c>
      <c r="B10" s="37">
        <f>SUM(B11:B29)</f>
        <v>104218685</v>
      </c>
      <c r="C10" s="37">
        <f t="shared" ref="C10:I10" si="1">SUM(C11:C29)</f>
        <v>68038175</v>
      </c>
      <c r="D10" s="37">
        <f t="shared" si="1"/>
        <v>35704325</v>
      </c>
      <c r="E10" s="37">
        <f t="shared" si="1"/>
        <v>348781</v>
      </c>
      <c r="F10" s="37">
        <f t="shared" si="1"/>
        <v>68124</v>
      </c>
      <c r="G10" s="37">
        <f t="shared" si="1"/>
        <v>0</v>
      </c>
      <c r="H10" s="37">
        <f t="shared" si="1"/>
        <v>59280</v>
      </c>
      <c r="I10" s="37">
        <f t="shared" si="1"/>
        <v>5465600</v>
      </c>
      <c r="J10" s="31"/>
    </row>
    <row r="11" spans="1:11" x14ac:dyDescent="0.15">
      <c r="A11" s="36" t="s">
        <v>22</v>
      </c>
      <c r="B11" s="38">
        <v>12517666</v>
      </c>
      <c r="C11" s="37">
        <v>8282597</v>
      </c>
      <c r="D11" s="37">
        <v>4235069</v>
      </c>
      <c r="E11" s="37">
        <v>0</v>
      </c>
      <c r="F11" s="37">
        <v>0</v>
      </c>
      <c r="G11" s="37">
        <v>0</v>
      </c>
      <c r="H11" s="37">
        <v>0</v>
      </c>
      <c r="I11" s="37">
        <v>618000</v>
      </c>
      <c r="J11" s="31"/>
    </row>
    <row r="12" spans="1:11" x14ac:dyDescent="0.15">
      <c r="A12" s="36" t="s">
        <v>23</v>
      </c>
      <c r="B12" s="38">
        <v>9916465</v>
      </c>
      <c r="C12" s="37">
        <v>8239870</v>
      </c>
      <c r="D12" s="37">
        <v>1661555</v>
      </c>
      <c r="E12" s="37">
        <v>15040</v>
      </c>
      <c r="F12" s="37">
        <v>0</v>
      </c>
      <c r="G12" s="37">
        <v>0</v>
      </c>
      <c r="H12" s="37">
        <v>0</v>
      </c>
      <c r="I12" s="37">
        <v>680000</v>
      </c>
      <c r="J12" s="4"/>
    </row>
    <row r="13" spans="1:11" x14ac:dyDescent="0.15">
      <c r="A13" s="36" t="s">
        <v>24</v>
      </c>
      <c r="B13" s="38">
        <v>14682459</v>
      </c>
      <c r="C13" s="37">
        <v>11497474</v>
      </c>
      <c r="D13" s="37">
        <v>3148905</v>
      </c>
      <c r="E13" s="37">
        <v>36080</v>
      </c>
      <c r="F13" s="37">
        <v>0</v>
      </c>
      <c r="G13" s="37">
        <v>0</v>
      </c>
      <c r="H13" s="37">
        <v>0</v>
      </c>
      <c r="I13" s="37">
        <v>1246700</v>
      </c>
      <c r="J13" s="4"/>
    </row>
    <row r="14" spans="1:11" x14ac:dyDescent="0.15">
      <c r="A14" s="36" t="s">
        <v>25</v>
      </c>
      <c r="B14" s="38">
        <v>4413481</v>
      </c>
      <c r="C14" s="37">
        <v>2725754</v>
      </c>
      <c r="D14" s="37">
        <v>1687727</v>
      </c>
      <c r="E14" s="37">
        <v>0</v>
      </c>
      <c r="F14" s="37">
        <v>0</v>
      </c>
      <c r="G14" s="37">
        <v>0</v>
      </c>
      <c r="H14" s="37">
        <v>0</v>
      </c>
      <c r="I14" s="37">
        <v>236500</v>
      </c>
      <c r="J14" s="4"/>
    </row>
    <row r="15" spans="1:11" x14ac:dyDescent="0.15">
      <c r="A15" s="36" t="s">
        <v>26</v>
      </c>
      <c r="B15" s="38">
        <v>8399406</v>
      </c>
      <c r="C15" s="37">
        <v>6257434</v>
      </c>
      <c r="D15" s="37">
        <v>2141972</v>
      </c>
      <c r="E15" s="37">
        <v>0</v>
      </c>
      <c r="F15" s="37">
        <v>0</v>
      </c>
      <c r="G15" s="37">
        <v>0</v>
      </c>
      <c r="H15" s="37">
        <v>0</v>
      </c>
      <c r="I15" s="37">
        <v>307000</v>
      </c>
      <c r="J15" s="4"/>
    </row>
    <row r="16" spans="1:11" x14ac:dyDescent="0.15">
      <c r="A16" s="36" t="s">
        <v>27</v>
      </c>
      <c r="B16" s="38">
        <v>3056629</v>
      </c>
      <c r="C16" s="37">
        <v>1813766</v>
      </c>
      <c r="D16" s="37">
        <v>1242863</v>
      </c>
      <c r="E16" s="37">
        <v>0</v>
      </c>
      <c r="F16" s="37">
        <v>0</v>
      </c>
      <c r="G16" s="37">
        <v>0</v>
      </c>
      <c r="H16" s="37">
        <v>0</v>
      </c>
      <c r="I16" s="37">
        <v>30000</v>
      </c>
      <c r="J16" s="4"/>
    </row>
    <row r="17" spans="1:10" x14ac:dyDescent="0.15">
      <c r="A17" s="36" t="s">
        <v>28</v>
      </c>
      <c r="B17" s="38">
        <v>5868760</v>
      </c>
      <c r="C17" s="37">
        <v>5276033</v>
      </c>
      <c r="D17" s="37">
        <v>587123</v>
      </c>
      <c r="E17" s="37">
        <v>5604</v>
      </c>
      <c r="F17" s="37">
        <v>0</v>
      </c>
      <c r="G17" s="37">
        <v>0</v>
      </c>
      <c r="H17" s="37">
        <v>0</v>
      </c>
      <c r="I17" s="37">
        <v>692400</v>
      </c>
      <c r="J17" s="4"/>
    </row>
    <row r="18" spans="1:10" x14ac:dyDescent="0.15">
      <c r="A18" s="36" t="s">
        <v>29</v>
      </c>
      <c r="B18" s="38">
        <v>5383857</v>
      </c>
      <c r="C18" s="37">
        <v>3385701</v>
      </c>
      <c r="D18" s="37">
        <v>1985156</v>
      </c>
      <c r="E18" s="37">
        <v>13000</v>
      </c>
      <c r="F18" s="37">
        <v>0</v>
      </c>
      <c r="G18" s="37">
        <v>0</v>
      </c>
      <c r="H18" s="37">
        <v>0</v>
      </c>
      <c r="I18" s="37">
        <v>124900</v>
      </c>
      <c r="J18" s="4"/>
    </row>
    <row r="19" spans="1:10" x14ac:dyDescent="0.15">
      <c r="A19" s="36" t="s">
        <v>30</v>
      </c>
      <c r="B19" s="38">
        <v>3460604</v>
      </c>
      <c r="C19" s="37">
        <v>2641044</v>
      </c>
      <c r="D19" s="37">
        <v>796600</v>
      </c>
      <c r="E19" s="37">
        <v>8460</v>
      </c>
      <c r="F19" s="37">
        <v>14500</v>
      </c>
      <c r="G19" s="37">
        <v>0</v>
      </c>
      <c r="H19" s="37">
        <v>0</v>
      </c>
      <c r="I19" s="37">
        <v>200300</v>
      </c>
      <c r="J19" s="4"/>
    </row>
    <row r="20" spans="1:10" x14ac:dyDescent="0.15">
      <c r="A20" s="36" t="s">
        <v>31</v>
      </c>
      <c r="B20" s="38">
        <v>2959408</v>
      </c>
      <c r="C20" s="37">
        <v>1892003</v>
      </c>
      <c r="D20" s="37">
        <v>1060955</v>
      </c>
      <c r="E20" s="37">
        <v>6450</v>
      </c>
      <c r="F20" s="37">
        <v>0</v>
      </c>
      <c r="G20" s="37">
        <v>0</v>
      </c>
      <c r="H20" s="37">
        <v>0</v>
      </c>
      <c r="I20" s="37">
        <v>196000</v>
      </c>
      <c r="J20" s="4"/>
    </row>
    <row r="21" spans="1:10" x14ac:dyDescent="0.15">
      <c r="A21" s="36" t="s">
        <v>32</v>
      </c>
      <c r="B21" s="38">
        <v>3608586</v>
      </c>
      <c r="C21" s="37">
        <v>3152303</v>
      </c>
      <c r="D21" s="37">
        <v>438403</v>
      </c>
      <c r="E21" s="37">
        <v>17880</v>
      </c>
      <c r="F21" s="37">
        <v>0</v>
      </c>
      <c r="G21" s="37">
        <v>0</v>
      </c>
      <c r="H21" s="37">
        <v>0</v>
      </c>
      <c r="I21" s="37">
        <v>322400</v>
      </c>
      <c r="J21" s="4"/>
    </row>
    <row r="22" spans="1:10" x14ac:dyDescent="0.15">
      <c r="A22" s="36" t="s">
        <v>33</v>
      </c>
      <c r="B22" s="38">
        <v>14446498</v>
      </c>
      <c r="C22" s="37">
        <v>4984205</v>
      </c>
      <c r="D22" s="37">
        <v>9255393</v>
      </c>
      <c r="E22" s="37">
        <v>147620</v>
      </c>
      <c r="F22" s="37">
        <v>0</v>
      </c>
      <c r="G22" s="37">
        <v>0</v>
      </c>
      <c r="H22" s="37">
        <v>59280</v>
      </c>
      <c r="I22" s="37">
        <v>528300</v>
      </c>
      <c r="J22" s="4"/>
    </row>
    <row r="23" spans="1:10" x14ac:dyDescent="0.15">
      <c r="A23" s="36" t="s">
        <v>34</v>
      </c>
      <c r="B23" s="38">
        <v>5047313</v>
      </c>
      <c r="C23" s="37">
        <v>1537115</v>
      </c>
      <c r="D23" s="37">
        <v>3485858</v>
      </c>
      <c r="E23" s="37">
        <v>24340</v>
      </c>
      <c r="F23" s="37">
        <v>0</v>
      </c>
      <c r="G23" s="37">
        <v>0</v>
      </c>
      <c r="H23" s="37">
        <v>0</v>
      </c>
      <c r="I23" s="37">
        <v>223400</v>
      </c>
      <c r="J23" s="4"/>
    </row>
    <row r="24" spans="1:10" x14ac:dyDescent="0.15">
      <c r="A24" s="36" t="s">
        <v>35</v>
      </c>
      <c r="B24" s="38">
        <v>1825191</v>
      </c>
      <c r="C24" s="37">
        <v>1698361</v>
      </c>
      <c r="D24" s="37">
        <v>43882</v>
      </c>
      <c r="E24" s="37">
        <v>33248</v>
      </c>
      <c r="F24" s="37">
        <v>49700</v>
      </c>
      <c r="G24" s="37">
        <v>0</v>
      </c>
      <c r="H24" s="37">
        <v>0</v>
      </c>
      <c r="I24" s="37">
        <v>25700</v>
      </c>
      <c r="J24" s="4"/>
    </row>
    <row r="25" spans="1:10" x14ac:dyDescent="0.15">
      <c r="A25" s="36" t="s">
        <v>36</v>
      </c>
      <c r="B25" s="38">
        <v>2642292</v>
      </c>
      <c r="C25" s="37">
        <v>1700849</v>
      </c>
      <c r="D25" s="37">
        <v>939923</v>
      </c>
      <c r="E25" s="37">
        <v>0</v>
      </c>
      <c r="F25" s="37">
        <v>1520</v>
      </c>
      <c r="G25" s="37">
        <v>0</v>
      </c>
      <c r="H25" s="37">
        <v>0</v>
      </c>
      <c r="I25" s="37">
        <v>34000</v>
      </c>
      <c r="J25" s="4"/>
    </row>
    <row r="26" spans="1:10" x14ac:dyDescent="0.15">
      <c r="A26" s="36" t="s">
        <v>37</v>
      </c>
      <c r="B26" s="4"/>
      <c r="C26" s="4"/>
      <c r="D26" s="4"/>
      <c r="E26" s="4"/>
      <c r="F26" s="4"/>
      <c r="G26" s="37"/>
      <c r="H26" s="37"/>
      <c r="I26" s="37"/>
      <c r="J26" s="4"/>
    </row>
    <row r="27" spans="1:10" x14ac:dyDescent="0.15">
      <c r="A27" s="36" t="s">
        <v>38</v>
      </c>
      <c r="B27" s="38">
        <v>5695678</v>
      </c>
      <c r="C27" s="37">
        <v>2883398</v>
      </c>
      <c r="D27" s="37">
        <v>2787945</v>
      </c>
      <c r="E27" s="37">
        <v>24335</v>
      </c>
      <c r="F27" s="37">
        <v>0</v>
      </c>
      <c r="G27" s="37">
        <v>0</v>
      </c>
      <c r="H27" s="37">
        <v>0</v>
      </c>
      <c r="I27" s="37">
        <v>0</v>
      </c>
      <c r="J27" s="4"/>
    </row>
    <row r="28" spans="1:10" x14ac:dyDescent="0.15">
      <c r="A28" s="36" t="s">
        <v>37</v>
      </c>
      <c r="B28" s="38"/>
      <c r="C28" s="37"/>
      <c r="D28" s="39"/>
      <c r="E28" s="37"/>
      <c r="F28" s="37"/>
      <c r="G28" s="37"/>
      <c r="H28" s="37"/>
      <c r="I28" s="37"/>
      <c r="J28" s="4"/>
    </row>
    <row r="29" spans="1:10" x14ac:dyDescent="0.15">
      <c r="A29" s="36" t="s">
        <v>39</v>
      </c>
      <c r="B29" s="38">
        <v>294392</v>
      </c>
      <c r="C29" s="37">
        <v>70268</v>
      </c>
      <c r="D29" s="37">
        <v>204996</v>
      </c>
      <c r="E29" s="37">
        <v>16724</v>
      </c>
      <c r="F29" s="37">
        <v>2404</v>
      </c>
      <c r="G29" s="37">
        <v>0</v>
      </c>
      <c r="H29" s="37">
        <v>0</v>
      </c>
      <c r="I29" s="37">
        <v>0</v>
      </c>
      <c r="J29" s="4"/>
    </row>
    <row r="30" spans="1:10" x14ac:dyDescent="0.15">
      <c r="A30" s="36" t="s">
        <v>37</v>
      </c>
      <c r="B30" s="38"/>
      <c r="C30" s="37"/>
      <c r="D30" s="37"/>
      <c r="E30" s="37"/>
      <c r="F30" s="37"/>
      <c r="G30" s="37"/>
      <c r="H30" s="37"/>
      <c r="I30" s="37"/>
      <c r="J30" s="4"/>
    </row>
    <row r="31" spans="1:10" x14ac:dyDescent="0.15">
      <c r="A31" s="36"/>
      <c r="B31" s="38"/>
      <c r="C31" s="37"/>
      <c r="D31" s="37"/>
      <c r="E31" s="37"/>
      <c r="F31" s="37"/>
      <c r="G31" s="37"/>
      <c r="H31" s="37"/>
      <c r="I31" s="37"/>
      <c r="J31" s="4"/>
    </row>
    <row r="32" spans="1:10" x14ac:dyDescent="0.15">
      <c r="A32" s="36" t="s">
        <v>40</v>
      </c>
      <c r="B32" s="37">
        <f t="shared" ref="B32:H32" si="2">SUM(B33)</f>
        <v>134303</v>
      </c>
      <c r="C32" s="37">
        <f t="shared" si="2"/>
        <v>0</v>
      </c>
      <c r="D32" s="37">
        <f t="shared" si="2"/>
        <v>134303</v>
      </c>
      <c r="E32" s="37">
        <f t="shared" si="2"/>
        <v>0</v>
      </c>
      <c r="F32" s="37">
        <f t="shared" si="2"/>
        <v>0</v>
      </c>
      <c r="G32" s="37">
        <f t="shared" si="2"/>
        <v>0</v>
      </c>
      <c r="H32" s="37">
        <f t="shared" si="2"/>
        <v>0</v>
      </c>
      <c r="I32" s="37">
        <f>SUM(I33)</f>
        <v>0</v>
      </c>
      <c r="J32" s="4"/>
    </row>
    <row r="33" spans="1:11" x14ac:dyDescent="0.15">
      <c r="A33" s="36" t="s">
        <v>27</v>
      </c>
      <c r="B33" s="37">
        <v>134303</v>
      </c>
      <c r="C33" s="37">
        <v>0</v>
      </c>
      <c r="D33" s="37">
        <v>134303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4"/>
    </row>
    <row r="34" spans="1:11" x14ac:dyDescent="0.15">
      <c r="A34" s="36"/>
      <c r="B34" s="38"/>
      <c r="C34" s="38"/>
      <c r="D34" s="38"/>
      <c r="E34" s="37"/>
      <c r="F34" s="37"/>
      <c r="G34" s="37"/>
      <c r="H34" s="37"/>
      <c r="I34" s="37"/>
      <c r="J34" s="4"/>
    </row>
    <row r="35" spans="1:11" x14ac:dyDescent="0.15">
      <c r="A35" s="36" t="s">
        <v>41</v>
      </c>
      <c r="B35" s="38">
        <f>SUM(C35:H35)</f>
        <v>162988</v>
      </c>
      <c r="C35" s="37">
        <f>SUM(C36:C40)</f>
        <v>83784</v>
      </c>
      <c r="D35" s="37">
        <f>SUM(D36:D40)</f>
        <v>79204</v>
      </c>
      <c r="E35" s="37">
        <v>0</v>
      </c>
      <c r="F35" s="37">
        <v>0</v>
      </c>
      <c r="G35" s="37">
        <v>0</v>
      </c>
      <c r="H35" s="37">
        <v>0</v>
      </c>
      <c r="I35" s="37">
        <v>0</v>
      </c>
      <c r="J35" s="4"/>
    </row>
    <row r="36" spans="1:11" x14ac:dyDescent="0.15">
      <c r="A36" s="36" t="s">
        <v>22</v>
      </c>
      <c r="B36" s="38">
        <v>0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7">
        <v>0</v>
      </c>
      <c r="J36" s="4"/>
    </row>
    <row r="37" spans="1:11" x14ac:dyDescent="0.15">
      <c r="A37" s="36" t="s">
        <v>26</v>
      </c>
      <c r="B37" s="38">
        <v>0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7">
        <v>0</v>
      </c>
      <c r="J37" s="4"/>
    </row>
    <row r="38" spans="1:11" x14ac:dyDescent="0.15">
      <c r="A38" s="36" t="s">
        <v>27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7">
        <v>0</v>
      </c>
      <c r="J38" s="4"/>
    </row>
    <row r="39" spans="1:11" x14ac:dyDescent="0.15">
      <c r="A39" s="36" t="s">
        <v>28</v>
      </c>
      <c r="B39" s="38">
        <v>0</v>
      </c>
      <c r="C39" s="37">
        <v>0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4"/>
    </row>
    <row r="40" spans="1:11" x14ac:dyDescent="0.15">
      <c r="A40" s="36" t="s">
        <v>34</v>
      </c>
      <c r="B40" s="38">
        <v>162988</v>
      </c>
      <c r="C40" s="37">
        <v>83784</v>
      </c>
      <c r="D40" s="37">
        <v>79204</v>
      </c>
      <c r="E40" s="37">
        <v>0</v>
      </c>
      <c r="F40" s="37">
        <v>0</v>
      </c>
      <c r="G40" s="37">
        <v>0</v>
      </c>
      <c r="H40" s="37">
        <v>0</v>
      </c>
      <c r="I40" s="37">
        <v>0</v>
      </c>
      <c r="J40" s="4"/>
    </row>
    <row r="41" spans="1:11" x14ac:dyDescent="0.15">
      <c r="A41" s="36"/>
      <c r="B41" s="38"/>
      <c r="C41" s="37"/>
      <c r="D41" s="37"/>
      <c r="E41" s="37"/>
      <c r="F41" s="37"/>
      <c r="G41" s="37"/>
      <c r="H41" s="37"/>
      <c r="I41" s="37"/>
      <c r="J41" s="4"/>
    </row>
    <row r="42" spans="1:11" x14ac:dyDescent="0.15">
      <c r="A42" s="36" t="s">
        <v>42</v>
      </c>
      <c r="B42" s="38">
        <f>SUM(C42:H42)</f>
        <v>143569</v>
      </c>
      <c r="C42" s="37">
        <f>+C43</f>
        <v>143569</v>
      </c>
      <c r="D42" s="37">
        <f>+D43</f>
        <v>0</v>
      </c>
      <c r="E42" s="37">
        <v>0</v>
      </c>
      <c r="F42" s="37">
        <v>0</v>
      </c>
      <c r="G42" s="37">
        <v>0</v>
      </c>
      <c r="H42" s="37">
        <v>0</v>
      </c>
      <c r="I42" s="37">
        <f>I43</f>
        <v>30000</v>
      </c>
      <c r="J42" s="4"/>
    </row>
    <row r="43" spans="1:11" x14ac:dyDescent="0.15">
      <c r="A43" s="36" t="s">
        <v>23</v>
      </c>
      <c r="B43" s="38">
        <v>143569</v>
      </c>
      <c r="C43" s="37">
        <v>143569</v>
      </c>
      <c r="D43" s="37">
        <v>0</v>
      </c>
      <c r="E43" s="37">
        <v>0</v>
      </c>
      <c r="F43" s="37">
        <v>0</v>
      </c>
      <c r="G43" s="37">
        <v>0</v>
      </c>
      <c r="H43" s="37">
        <v>0</v>
      </c>
      <c r="I43" s="37">
        <v>30000</v>
      </c>
      <c r="J43" s="4"/>
    </row>
    <row r="44" spans="1:11" hidden="1" x14ac:dyDescent="0.15">
      <c r="A44" s="36" t="s">
        <v>28</v>
      </c>
      <c r="B44" s="38">
        <v>0</v>
      </c>
      <c r="C44" s="37">
        <v>0</v>
      </c>
      <c r="D44" s="37">
        <v>0</v>
      </c>
      <c r="E44" s="37">
        <v>0</v>
      </c>
      <c r="F44" s="37">
        <v>0</v>
      </c>
      <c r="G44" s="37">
        <v>0</v>
      </c>
      <c r="H44" s="37">
        <v>0</v>
      </c>
      <c r="I44" s="37">
        <v>0</v>
      </c>
      <c r="J44" s="4"/>
    </row>
    <row r="45" spans="1:11" x14ac:dyDescent="0.15">
      <c r="A45" s="36"/>
      <c r="B45" s="38"/>
      <c r="C45" s="37"/>
      <c r="D45" s="37"/>
      <c r="E45" s="37"/>
      <c r="F45" s="37"/>
      <c r="G45" s="37"/>
      <c r="H45" s="37"/>
      <c r="I45" s="37"/>
      <c r="J45" s="4"/>
    </row>
    <row r="46" spans="1:11" x14ac:dyDescent="0.15">
      <c r="A46" s="36" t="s">
        <v>43</v>
      </c>
      <c r="B46" s="38">
        <f>SUM(C46:H46)</f>
        <v>30631043</v>
      </c>
      <c r="C46" s="37">
        <f t="shared" ref="C46:I46" si="3">SUM(C47:C54)</f>
        <v>28889607</v>
      </c>
      <c r="D46" s="37">
        <f t="shared" si="3"/>
        <v>1211114</v>
      </c>
      <c r="E46" s="37">
        <f t="shared" si="3"/>
        <v>486690</v>
      </c>
      <c r="F46" s="37">
        <f t="shared" si="3"/>
        <v>43632</v>
      </c>
      <c r="G46" s="37">
        <f t="shared" si="3"/>
        <v>0</v>
      </c>
      <c r="H46" s="37">
        <f t="shared" si="3"/>
        <v>0</v>
      </c>
      <c r="I46" s="37">
        <f t="shared" si="3"/>
        <v>5303100</v>
      </c>
      <c r="J46" s="31"/>
      <c r="K46" s="35"/>
    </row>
    <row r="47" spans="1:11" x14ac:dyDescent="0.15">
      <c r="A47" s="36" t="s">
        <v>22</v>
      </c>
      <c r="B47" s="38">
        <v>926156</v>
      </c>
      <c r="C47" s="37">
        <v>740599</v>
      </c>
      <c r="D47" s="37">
        <v>185557</v>
      </c>
      <c r="E47" s="37">
        <v>0</v>
      </c>
      <c r="F47" s="37">
        <v>0</v>
      </c>
      <c r="G47" s="37">
        <v>0</v>
      </c>
      <c r="H47" s="37">
        <v>0</v>
      </c>
      <c r="I47" s="37">
        <v>24600</v>
      </c>
      <c r="J47" s="4"/>
    </row>
    <row r="48" spans="1:11" x14ac:dyDescent="0.15">
      <c r="A48" s="36" t="s">
        <v>44</v>
      </c>
      <c r="B48" s="38">
        <v>2725624</v>
      </c>
      <c r="C48" s="37">
        <v>2605986</v>
      </c>
      <c r="D48" s="37">
        <v>103688</v>
      </c>
      <c r="E48" s="37">
        <v>15950</v>
      </c>
      <c r="F48" s="37">
        <v>0</v>
      </c>
      <c r="G48" s="37">
        <v>0</v>
      </c>
      <c r="H48" s="37">
        <v>0</v>
      </c>
      <c r="I48" s="37">
        <v>84100</v>
      </c>
      <c r="J48" s="4"/>
    </row>
    <row r="49" spans="1:10" x14ac:dyDescent="0.15">
      <c r="A49" s="36" t="s">
        <v>28</v>
      </c>
      <c r="B49" s="38">
        <v>35646</v>
      </c>
      <c r="C49" s="37">
        <v>25314</v>
      </c>
      <c r="D49" s="37">
        <v>10332</v>
      </c>
      <c r="E49" s="37">
        <v>0</v>
      </c>
      <c r="F49" s="37">
        <v>0</v>
      </c>
      <c r="G49" s="37">
        <v>0</v>
      </c>
      <c r="H49" s="37">
        <v>0</v>
      </c>
      <c r="I49" s="37">
        <v>0</v>
      </c>
      <c r="J49" s="4"/>
    </row>
    <row r="50" spans="1:10" x14ac:dyDescent="0.15">
      <c r="A50" s="36" t="s">
        <v>45</v>
      </c>
      <c r="B50" s="38">
        <v>8462132</v>
      </c>
      <c r="C50" s="37">
        <v>8461392</v>
      </c>
      <c r="D50" s="37">
        <v>0</v>
      </c>
      <c r="E50" s="37">
        <v>740</v>
      </c>
      <c r="F50" s="37">
        <v>0</v>
      </c>
      <c r="G50" s="37">
        <v>0</v>
      </c>
      <c r="H50" s="37">
        <v>0</v>
      </c>
      <c r="I50" s="37">
        <v>4763000</v>
      </c>
      <c r="J50" s="4"/>
    </row>
    <row r="51" spans="1:10" x14ac:dyDescent="0.15">
      <c r="A51" s="36" t="s">
        <v>32</v>
      </c>
      <c r="B51" s="38">
        <v>2713402</v>
      </c>
      <c r="C51" s="37">
        <v>2646525</v>
      </c>
      <c r="D51" s="37">
        <v>23245</v>
      </c>
      <c r="E51" s="37">
        <v>0</v>
      </c>
      <c r="F51" s="37">
        <v>43632</v>
      </c>
      <c r="G51" s="37">
        <v>0</v>
      </c>
      <c r="H51" s="37">
        <v>0</v>
      </c>
      <c r="I51" s="37">
        <v>142100</v>
      </c>
      <c r="J51" s="4"/>
    </row>
    <row r="52" spans="1:10" x14ac:dyDescent="0.15">
      <c r="A52" s="36" t="s">
        <v>33</v>
      </c>
      <c r="B52" s="38">
        <v>3361351</v>
      </c>
      <c r="C52" s="37">
        <v>3361351</v>
      </c>
      <c r="D52" s="37">
        <v>0</v>
      </c>
      <c r="E52" s="37">
        <v>0</v>
      </c>
      <c r="F52" s="37">
        <v>0</v>
      </c>
      <c r="G52" s="37">
        <v>0</v>
      </c>
      <c r="H52" s="37">
        <v>0</v>
      </c>
      <c r="I52" s="37">
        <v>109200</v>
      </c>
      <c r="J52" s="4"/>
    </row>
    <row r="53" spans="1:10" x14ac:dyDescent="0.15">
      <c r="A53" s="36" t="s">
        <v>34</v>
      </c>
      <c r="B53" s="38">
        <v>4419805</v>
      </c>
      <c r="C53" s="37">
        <v>3949805</v>
      </c>
      <c r="D53" s="37">
        <v>0</v>
      </c>
      <c r="E53" s="37">
        <v>470000</v>
      </c>
      <c r="F53" s="37">
        <v>0</v>
      </c>
      <c r="G53" s="37">
        <v>0</v>
      </c>
      <c r="H53" s="37">
        <v>0</v>
      </c>
      <c r="I53" s="37">
        <v>46700</v>
      </c>
      <c r="J53" s="4"/>
    </row>
    <row r="54" spans="1:10" x14ac:dyDescent="0.15">
      <c r="A54" s="36" t="s">
        <v>35</v>
      </c>
      <c r="B54" s="38">
        <v>7986927</v>
      </c>
      <c r="C54" s="37">
        <v>7098635</v>
      </c>
      <c r="D54" s="37">
        <v>888292</v>
      </c>
      <c r="E54" s="37">
        <v>0</v>
      </c>
      <c r="F54" s="37">
        <v>0</v>
      </c>
      <c r="G54" s="37">
        <v>0</v>
      </c>
      <c r="H54" s="37">
        <v>0</v>
      </c>
      <c r="I54" s="37">
        <v>133400</v>
      </c>
      <c r="J54" s="4"/>
    </row>
    <row r="55" spans="1:10" x14ac:dyDescent="0.15">
      <c r="A55" s="36"/>
      <c r="B55" s="38"/>
      <c r="C55" s="38"/>
      <c r="D55" s="38"/>
      <c r="E55" s="37"/>
      <c r="F55" s="37"/>
      <c r="G55" s="37"/>
      <c r="H55" s="37"/>
      <c r="I55" s="37"/>
      <c r="J55" s="4"/>
    </row>
    <row r="56" spans="1:10" x14ac:dyDescent="0.15">
      <c r="A56" s="36" t="s">
        <v>46</v>
      </c>
      <c r="B56" s="38">
        <f>SUM(C56:H56)</f>
        <v>1370591</v>
      </c>
      <c r="C56" s="37">
        <f>SUM(C57:C58)</f>
        <v>1007567</v>
      </c>
      <c r="D56" s="37">
        <f>SUM(D57:D58)</f>
        <v>363024</v>
      </c>
      <c r="E56" s="37">
        <v>0</v>
      </c>
      <c r="F56" s="37">
        <v>0</v>
      </c>
      <c r="G56" s="37">
        <v>0</v>
      </c>
      <c r="H56" s="37">
        <v>0</v>
      </c>
      <c r="I56" s="37">
        <v>0</v>
      </c>
      <c r="J56" s="4"/>
    </row>
    <row r="57" spans="1:10" x14ac:dyDescent="0.15">
      <c r="A57" s="36" t="s">
        <v>47</v>
      </c>
      <c r="B57" s="38">
        <v>517217</v>
      </c>
      <c r="C57" s="37">
        <v>517217</v>
      </c>
      <c r="D57" s="37">
        <v>0</v>
      </c>
      <c r="E57" s="37">
        <v>0</v>
      </c>
      <c r="F57" s="37">
        <v>0</v>
      </c>
      <c r="G57" s="37">
        <v>0</v>
      </c>
      <c r="H57" s="37">
        <v>0</v>
      </c>
      <c r="I57" s="37">
        <v>0</v>
      </c>
      <c r="J57" s="4"/>
    </row>
    <row r="58" spans="1:10" x14ac:dyDescent="0.15">
      <c r="A58" s="36" t="s">
        <v>48</v>
      </c>
      <c r="B58" s="38">
        <v>853374</v>
      </c>
      <c r="C58" s="37">
        <v>490350</v>
      </c>
      <c r="D58" s="37">
        <v>363024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4"/>
    </row>
    <row r="59" spans="1:10" x14ac:dyDescent="0.15">
      <c r="A59" s="36"/>
      <c r="B59" s="38"/>
      <c r="C59" s="38"/>
      <c r="D59" s="38"/>
      <c r="E59" s="38"/>
      <c r="F59" s="38"/>
      <c r="G59" s="38"/>
      <c r="H59" s="38"/>
      <c r="I59" s="37"/>
      <c r="J59" s="4"/>
    </row>
    <row r="60" spans="1:10" x14ac:dyDescent="0.15">
      <c r="A60" s="36" t="s">
        <v>49</v>
      </c>
      <c r="B60" s="38">
        <f>SUM(C60:H60)</f>
        <v>196560242</v>
      </c>
      <c r="C60" s="37">
        <f t="shared" ref="C60:I60" si="4">SUM(C61:C70)</f>
        <v>133440344</v>
      </c>
      <c r="D60" s="37">
        <f t="shared" si="4"/>
        <v>59928321</v>
      </c>
      <c r="E60" s="37">
        <f t="shared" si="4"/>
        <v>2083895</v>
      </c>
      <c r="F60" s="37">
        <f t="shared" si="4"/>
        <v>1016642</v>
      </c>
      <c r="G60" s="37">
        <f>SUM(G61:G70)</f>
        <v>91040</v>
      </c>
      <c r="H60" s="37">
        <f t="shared" si="4"/>
        <v>0</v>
      </c>
      <c r="I60" s="37">
        <f t="shared" si="4"/>
        <v>9179860</v>
      </c>
      <c r="J60" s="31"/>
    </row>
    <row r="61" spans="1:10" x14ac:dyDescent="0.15">
      <c r="A61" s="36" t="s">
        <v>22</v>
      </c>
      <c r="B61" s="38">
        <v>50932473</v>
      </c>
      <c r="C61" s="37">
        <v>30930143</v>
      </c>
      <c r="D61" s="37">
        <v>19141606</v>
      </c>
      <c r="E61" s="37">
        <v>536870</v>
      </c>
      <c r="F61" s="37">
        <v>232814</v>
      </c>
      <c r="G61" s="37">
        <v>91040</v>
      </c>
      <c r="H61" s="37">
        <v>0</v>
      </c>
      <c r="I61" s="37">
        <v>2546300</v>
      </c>
      <c r="J61" s="4"/>
    </row>
    <row r="62" spans="1:10" x14ac:dyDescent="0.15">
      <c r="A62" s="36" t="s">
        <v>23</v>
      </c>
      <c r="B62" s="38">
        <v>31687302</v>
      </c>
      <c r="C62" s="37">
        <v>25039654</v>
      </c>
      <c r="D62" s="37">
        <v>6551848</v>
      </c>
      <c r="E62" s="37">
        <v>95800</v>
      </c>
      <c r="F62" s="37">
        <v>0</v>
      </c>
      <c r="G62" s="37">
        <v>0</v>
      </c>
      <c r="H62" s="37">
        <v>0</v>
      </c>
      <c r="I62" s="37">
        <v>1343900</v>
      </c>
      <c r="J62" s="4"/>
    </row>
    <row r="63" spans="1:10" x14ac:dyDescent="0.15">
      <c r="A63" s="36" t="s">
        <v>50</v>
      </c>
      <c r="B63" s="38">
        <v>35307284</v>
      </c>
      <c r="C63" s="37">
        <v>26823117</v>
      </c>
      <c r="D63" s="37">
        <v>8303133</v>
      </c>
      <c r="E63" s="37">
        <v>181034</v>
      </c>
      <c r="F63" s="37">
        <v>0</v>
      </c>
      <c r="G63" s="37">
        <v>0</v>
      </c>
      <c r="H63" s="37">
        <v>0</v>
      </c>
      <c r="I63" s="37">
        <v>1563800</v>
      </c>
      <c r="J63" s="4"/>
    </row>
    <row r="64" spans="1:10" x14ac:dyDescent="0.15">
      <c r="A64" s="36" t="s">
        <v>44</v>
      </c>
      <c r="B64" s="38">
        <v>6128827</v>
      </c>
      <c r="C64" s="37">
        <v>2582516</v>
      </c>
      <c r="D64" s="37">
        <v>2439231</v>
      </c>
      <c r="E64" s="37">
        <v>441102</v>
      </c>
      <c r="F64" s="37">
        <v>665978</v>
      </c>
      <c r="G64" s="37">
        <v>0</v>
      </c>
      <c r="H64" s="37">
        <v>0</v>
      </c>
      <c r="I64" s="37">
        <v>394100</v>
      </c>
      <c r="J64" s="4"/>
    </row>
    <row r="65" spans="1:10" x14ac:dyDescent="0.15">
      <c r="A65" s="36" t="s">
        <v>26</v>
      </c>
      <c r="B65" s="38">
        <v>25044799</v>
      </c>
      <c r="C65" s="37">
        <v>19921477</v>
      </c>
      <c r="D65" s="37">
        <v>5013172</v>
      </c>
      <c r="E65" s="37">
        <v>110150</v>
      </c>
      <c r="F65" s="37">
        <v>0</v>
      </c>
      <c r="G65" s="37">
        <v>0</v>
      </c>
      <c r="H65" s="37">
        <v>0</v>
      </c>
      <c r="I65" s="37">
        <v>1445200</v>
      </c>
      <c r="J65" s="4"/>
    </row>
    <row r="66" spans="1:10" x14ac:dyDescent="0.15">
      <c r="A66" s="36" t="s">
        <v>27</v>
      </c>
      <c r="B66" s="38">
        <v>5908293</v>
      </c>
      <c r="C66" s="37">
        <v>4710372</v>
      </c>
      <c r="D66" s="37">
        <v>1116779</v>
      </c>
      <c r="E66" s="37">
        <v>81142</v>
      </c>
      <c r="F66" s="37">
        <v>0</v>
      </c>
      <c r="G66" s="37">
        <v>0</v>
      </c>
      <c r="H66" s="37">
        <v>0</v>
      </c>
      <c r="I66" s="37">
        <v>296600</v>
      </c>
      <c r="J66" s="4"/>
    </row>
    <row r="67" spans="1:10" x14ac:dyDescent="0.15">
      <c r="A67" s="36" t="s">
        <v>51</v>
      </c>
      <c r="B67" s="38">
        <v>17792532</v>
      </c>
      <c r="C67" s="37">
        <v>7934197</v>
      </c>
      <c r="D67" s="37">
        <v>9757509</v>
      </c>
      <c r="E67" s="37">
        <v>100826</v>
      </c>
      <c r="F67" s="37">
        <v>0</v>
      </c>
      <c r="G67" s="37">
        <v>0</v>
      </c>
      <c r="H67" s="37">
        <v>0</v>
      </c>
      <c r="I67" s="37">
        <v>630100</v>
      </c>
      <c r="J67" s="4"/>
    </row>
    <row r="68" spans="1:10" x14ac:dyDescent="0.15">
      <c r="A68" s="36" t="s">
        <v>52</v>
      </c>
      <c r="B68" s="38">
        <v>3998295</v>
      </c>
      <c r="C68" s="37">
        <v>3223110</v>
      </c>
      <c r="D68" s="37">
        <v>662434</v>
      </c>
      <c r="E68" s="37">
        <v>73641</v>
      </c>
      <c r="F68" s="37">
        <v>39110</v>
      </c>
      <c r="G68" s="37">
        <v>0</v>
      </c>
      <c r="H68" s="37">
        <v>0</v>
      </c>
      <c r="I68" s="37">
        <v>297060</v>
      </c>
      <c r="J68" s="4"/>
    </row>
    <row r="69" spans="1:10" x14ac:dyDescent="0.15">
      <c r="A69" s="36" t="s">
        <v>32</v>
      </c>
      <c r="B69" s="38">
        <v>2070613</v>
      </c>
      <c r="C69" s="37">
        <v>1567256</v>
      </c>
      <c r="D69" s="37">
        <v>445477</v>
      </c>
      <c r="E69" s="37">
        <v>26680</v>
      </c>
      <c r="F69" s="37">
        <v>31200</v>
      </c>
      <c r="G69" s="37">
        <v>0</v>
      </c>
      <c r="H69" s="37">
        <v>0</v>
      </c>
      <c r="I69" s="37">
        <v>36800</v>
      </c>
      <c r="J69" s="4"/>
    </row>
    <row r="70" spans="1:10" x14ac:dyDescent="0.15">
      <c r="A70" s="36" t="s">
        <v>33</v>
      </c>
      <c r="B70" s="38">
        <v>17689824</v>
      </c>
      <c r="C70" s="37">
        <v>10708502</v>
      </c>
      <c r="D70" s="37">
        <v>6497132</v>
      </c>
      <c r="E70" s="37">
        <v>436650</v>
      </c>
      <c r="F70" s="37">
        <v>47540</v>
      </c>
      <c r="G70" s="37">
        <v>0</v>
      </c>
      <c r="H70" s="37">
        <v>0</v>
      </c>
      <c r="I70" s="37">
        <v>626000</v>
      </c>
      <c r="J70" s="4"/>
    </row>
    <row r="71" spans="1:10" x14ac:dyDescent="0.15">
      <c r="A71" s="36"/>
      <c r="B71" s="38"/>
      <c r="C71" s="37"/>
      <c r="D71" s="37"/>
      <c r="E71" s="37"/>
      <c r="F71" s="37"/>
      <c r="G71" s="37"/>
      <c r="H71" s="37"/>
      <c r="I71" s="37"/>
    </row>
    <row r="72" spans="1:10" x14ac:dyDescent="0.15">
      <c r="A72" s="40" t="s">
        <v>53</v>
      </c>
      <c r="B72" s="38">
        <f>SUM(C72:H72)</f>
        <v>6537525</v>
      </c>
      <c r="C72" s="37">
        <f t="shared" ref="C72:I72" si="5">SUM(C73:C78)</f>
        <v>4714996</v>
      </c>
      <c r="D72" s="37">
        <f t="shared" si="5"/>
        <v>1812923</v>
      </c>
      <c r="E72" s="37">
        <f t="shared" si="5"/>
        <v>9606</v>
      </c>
      <c r="F72" s="37">
        <f t="shared" si="5"/>
        <v>0</v>
      </c>
      <c r="G72" s="37">
        <f t="shared" si="5"/>
        <v>0</v>
      </c>
      <c r="H72" s="37">
        <f t="shared" si="5"/>
        <v>0</v>
      </c>
      <c r="I72" s="37">
        <f t="shared" si="5"/>
        <v>440100</v>
      </c>
      <c r="J72" s="4"/>
    </row>
    <row r="73" spans="1:10" x14ac:dyDescent="0.15">
      <c r="A73" s="36" t="s">
        <v>22</v>
      </c>
      <c r="B73" s="38">
        <v>581486</v>
      </c>
      <c r="C73" s="37">
        <v>389071</v>
      </c>
      <c r="D73" s="37">
        <v>192415</v>
      </c>
      <c r="E73" s="37">
        <v>0</v>
      </c>
      <c r="F73" s="37">
        <v>0</v>
      </c>
      <c r="G73" s="37">
        <v>0</v>
      </c>
      <c r="H73" s="37">
        <v>0</v>
      </c>
      <c r="I73" s="37">
        <v>3500</v>
      </c>
      <c r="J73" s="4"/>
    </row>
    <row r="74" spans="1:10" x14ac:dyDescent="0.15">
      <c r="A74" s="36" t="s">
        <v>24</v>
      </c>
      <c r="B74" s="38">
        <v>2989974</v>
      </c>
      <c r="C74" s="38">
        <v>2429637</v>
      </c>
      <c r="D74" s="38">
        <v>556211</v>
      </c>
      <c r="E74" s="38">
        <v>4126</v>
      </c>
      <c r="F74" s="38">
        <v>0</v>
      </c>
      <c r="G74" s="38">
        <v>0</v>
      </c>
      <c r="H74" s="38">
        <v>0</v>
      </c>
      <c r="I74" s="38">
        <v>311800</v>
      </c>
      <c r="J74" s="4"/>
    </row>
    <row r="75" spans="1:10" x14ac:dyDescent="0.15">
      <c r="A75" s="36" t="s">
        <v>44</v>
      </c>
      <c r="B75" s="38">
        <v>225469</v>
      </c>
      <c r="C75" s="38">
        <v>147197</v>
      </c>
      <c r="D75" s="38">
        <v>78272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4"/>
    </row>
    <row r="76" spans="1:10" x14ac:dyDescent="0.15">
      <c r="A76" s="36" t="s">
        <v>51</v>
      </c>
      <c r="B76" s="38">
        <v>687781</v>
      </c>
      <c r="C76" s="38">
        <v>379172</v>
      </c>
      <c r="D76" s="38">
        <v>308609</v>
      </c>
      <c r="E76" s="38">
        <v>0</v>
      </c>
      <c r="F76" s="38">
        <v>0</v>
      </c>
      <c r="G76" s="38">
        <v>0</v>
      </c>
      <c r="H76" s="38">
        <v>0</v>
      </c>
      <c r="I76" s="38">
        <v>120300</v>
      </c>
      <c r="J76" s="4"/>
    </row>
    <row r="77" spans="1:10" x14ac:dyDescent="0.15">
      <c r="A77" s="36" t="s">
        <v>52</v>
      </c>
      <c r="B77" s="38">
        <v>649375</v>
      </c>
      <c r="C77" s="37">
        <v>414819</v>
      </c>
      <c r="D77" s="37">
        <v>234556</v>
      </c>
      <c r="E77" s="37">
        <v>0</v>
      </c>
      <c r="F77" s="37">
        <v>0</v>
      </c>
      <c r="G77" s="37">
        <v>0</v>
      </c>
      <c r="H77" s="37">
        <v>0</v>
      </c>
      <c r="I77" s="37">
        <v>2000</v>
      </c>
      <c r="J77" s="4"/>
    </row>
    <row r="78" spans="1:10" x14ac:dyDescent="0.15">
      <c r="A78" s="36" t="s">
        <v>33</v>
      </c>
      <c r="B78" s="41">
        <v>1403440</v>
      </c>
      <c r="C78" s="38">
        <v>955100</v>
      </c>
      <c r="D78" s="38">
        <v>442860</v>
      </c>
      <c r="E78" s="38">
        <v>5480</v>
      </c>
      <c r="F78" s="38">
        <v>0</v>
      </c>
      <c r="G78" s="38">
        <v>0</v>
      </c>
      <c r="H78" s="38">
        <v>0</v>
      </c>
      <c r="I78" s="38">
        <v>2500</v>
      </c>
      <c r="J78" s="42"/>
    </row>
    <row r="79" spans="1:10" x14ac:dyDescent="0.15">
      <c r="A79" s="36"/>
      <c r="B79" s="38"/>
      <c r="C79" s="37"/>
      <c r="D79" s="37"/>
      <c r="E79" s="37"/>
      <c r="F79" s="37"/>
      <c r="G79" s="37"/>
      <c r="H79" s="37"/>
      <c r="I79" s="37"/>
      <c r="J79" s="4"/>
    </row>
    <row r="80" spans="1:10" x14ac:dyDescent="0.15">
      <c r="A80" s="36" t="s">
        <v>54</v>
      </c>
      <c r="B80" s="38">
        <f>SUM(C80:H80)</f>
        <v>8731158</v>
      </c>
      <c r="C80" s="37">
        <f t="shared" ref="C80:I80" si="6">SUM(C81:C84)</f>
        <v>5310990</v>
      </c>
      <c r="D80" s="37">
        <f t="shared" si="6"/>
        <v>3322278</v>
      </c>
      <c r="E80" s="37">
        <f t="shared" si="6"/>
        <v>89350</v>
      </c>
      <c r="F80" s="37">
        <f t="shared" si="6"/>
        <v>8540</v>
      </c>
      <c r="G80" s="37">
        <f t="shared" si="6"/>
        <v>0</v>
      </c>
      <c r="H80" s="37">
        <f t="shared" si="6"/>
        <v>0</v>
      </c>
      <c r="I80" s="37">
        <f t="shared" si="6"/>
        <v>87500</v>
      </c>
      <c r="J80" s="4"/>
    </row>
    <row r="81" spans="1:10" x14ac:dyDescent="0.15">
      <c r="A81" s="36" t="s">
        <v>24</v>
      </c>
      <c r="B81" s="38">
        <v>2522514</v>
      </c>
      <c r="C81" s="37">
        <v>1565753</v>
      </c>
      <c r="D81" s="37">
        <v>915061</v>
      </c>
      <c r="E81" s="37">
        <v>41700</v>
      </c>
      <c r="F81" s="37">
        <v>0</v>
      </c>
      <c r="G81" s="37">
        <v>0</v>
      </c>
      <c r="H81" s="37">
        <v>0</v>
      </c>
      <c r="I81" s="37">
        <v>0</v>
      </c>
      <c r="J81" s="4"/>
    </row>
    <row r="82" spans="1:10" x14ac:dyDescent="0.15">
      <c r="A82" s="36" t="s">
        <v>55</v>
      </c>
      <c r="B82" s="38">
        <v>2432862</v>
      </c>
      <c r="C82" s="37">
        <v>1581888</v>
      </c>
      <c r="D82" s="37">
        <v>808774</v>
      </c>
      <c r="E82" s="37">
        <v>42200</v>
      </c>
      <c r="F82" s="37">
        <v>0</v>
      </c>
      <c r="G82" s="37">
        <v>0</v>
      </c>
      <c r="H82" s="37">
        <v>0</v>
      </c>
      <c r="I82" s="37">
        <v>78900</v>
      </c>
      <c r="J82" s="4"/>
    </row>
    <row r="83" spans="1:10" x14ac:dyDescent="0.15">
      <c r="A83" s="36" t="s">
        <v>52</v>
      </c>
      <c r="B83" s="38">
        <v>1873045</v>
      </c>
      <c r="C83" s="37">
        <v>1134762</v>
      </c>
      <c r="D83" s="37">
        <v>728643</v>
      </c>
      <c r="E83" s="37">
        <v>1100</v>
      </c>
      <c r="F83" s="37">
        <v>8540</v>
      </c>
      <c r="G83" s="37">
        <v>0</v>
      </c>
      <c r="H83" s="37">
        <v>0</v>
      </c>
      <c r="I83" s="37">
        <v>1100</v>
      </c>
      <c r="J83" s="4"/>
    </row>
    <row r="84" spans="1:10" x14ac:dyDescent="0.15">
      <c r="A84" s="36" t="s">
        <v>48</v>
      </c>
      <c r="B84" s="38">
        <v>1902737</v>
      </c>
      <c r="C84" s="37">
        <v>1028587</v>
      </c>
      <c r="D84" s="37">
        <v>869800</v>
      </c>
      <c r="E84" s="37">
        <v>4350</v>
      </c>
      <c r="F84" s="37">
        <v>0</v>
      </c>
      <c r="G84" s="37">
        <v>0</v>
      </c>
      <c r="H84" s="37">
        <v>0</v>
      </c>
      <c r="I84" s="37">
        <v>7500</v>
      </c>
      <c r="J84" s="4"/>
    </row>
    <row r="85" spans="1:10" x14ac:dyDescent="0.15">
      <c r="A85" s="36"/>
      <c r="B85" s="38"/>
      <c r="C85" s="37"/>
      <c r="D85" s="37"/>
      <c r="E85" s="37"/>
      <c r="F85" s="37"/>
      <c r="G85" s="37"/>
      <c r="H85" s="37"/>
      <c r="I85" s="37"/>
      <c r="J85" s="4"/>
    </row>
    <row r="86" spans="1:10" x14ac:dyDescent="0.15">
      <c r="A86" s="36" t="s">
        <v>56</v>
      </c>
      <c r="B86" s="38">
        <f>SUM(C86:H86)</f>
        <v>2077624</v>
      </c>
      <c r="C86" s="37">
        <f>SUM(C87:C90)</f>
        <v>1295709</v>
      </c>
      <c r="D86" s="37">
        <f>SUM(D87:D90)</f>
        <v>728527</v>
      </c>
      <c r="E86" s="37">
        <f>SUM(E87:E90)</f>
        <v>43658</v>
      </c>
      <c r="F86" s="37">
        <f>SUM(F87:F90)</f>
        <v>9730</v>
      </c>
      <c r="G86" s="37">
        <f>G89+G90</f>
        <v>0</v>
      </c>
      <c r="H86" s="37">
        <f>H89+H90</f>
        <v>0</v>
      </c>
      <c r="I86" s="37">
        <f>SUM(I87:I90)</f>
        <v>6100</v>
      </c>
      <c r="J86" s="4"/>
    </row>
    <row r="87" spans="1:10" x14ac:dyDescent="0.15">
      <c r="A87" s="36" t="s">
        <v>24</v>
      </c>
      <c r="B87" s="38">
        <v>111695</v>
      </c>
      <c r="C87" s="37">
        <v>68821</v>
      </c>
      <c r="D87" s="37">
        <v>37374</v>
      </c>
      <c r="E87" s="37">
        <v>5500</v>
      </c>
      <c r="F87" s="37">
        <v>0</v>
      </c>
      <c r="G87" s="37">
        <v>0</v>
      </c>
      <c r="H87" s="37">
        <v>0</v>
      </c>
      <c r="I87" s="37">
        <v>0</v>
      </c>
      <c r="J87" s="4"/>
    </row>
    <row r="88" spans="1:10" x14ac:dyDescent="0.15">
      <c r="A88" s="36" t="s">
        <v>57</v>
      </c>
      <c r="B88" s="38">
        <v>1650782</v>
      </c>
      <c r="C88" s="37">
        <v>924791</v>
      </c>
      <c r="D88" s="37">
        <v>689933</v>
      </c>
      <c r="E88" s="37">
        <v>36058</v>
      </c>
      <c r="F88" s="37">
        <v>0</v>
      </c>
      <c r="G88" s="37">
        <v>0</v>
      </c>
      <c r="H88" s="37">
        <v>0</v>
      </c>
      <c r="I88" s="37">
        <v>4000</v>
      </c>
      <c r="J88" s="4"/>
    </row>
    <row r="89" spans="1:10" x14ac:dyDescent="0.15">
      <c r="A89" s="36" t="s">
        <v>52</v>
      </c>
      <c r="B89" s="38">
        <v>258359</v>
      </c>
      <c r="C89" s="37">
        <v>245309</v>
      </c>
      <c r="D89" s="37">
        <v>1220</v>
      </c>
      <c r="E89" s="37">
        <v>2100</v>
      </c>
      <c r="F89" s="37">
        <v>9730</v>
      </c>
      <c r="G89" s="37">
        <v>0</v>
      </c>
      <c r="H89" s="37">
        <v>0</v>
      </c>
      <c r="I89" s="37">
        <v>2100</v>
      </c>
      <c r="J89" s="4"/>
    </row>
    <row r="90" spans="1:10" x14ac:dyDescent="0.15">
      <c r="A90" s="36" t="s">
        <v>48</v>
      </c>
      <c r="B90" s="38">
        <v>56788</v>
      </c>
      <c r="C90" s="37">
        <v>56788</v>
      </c>
      <c r="D90" s="37">
        <v>0</v>
      </c>
      <c r="E90" s="37">
        <v>0</v>
      </c>
      <c r="F90" s="37">
        <v>0</v>
      </c>
      <c r="G90" s="37">
        <v>0</v>
      </c>
      <c r="H90" s="37">
        <v>0</v>
      </c>
      <c r="I90" s="37">
        <v>0</v>
      </c>
      <c r="J90" s="4"/>
    </row>
    <row r="91" spans="1:10" x14ac:dyDescent="0.15">
      <c r="A91" s="36"/>
      <c r="B91" s="38"/>
      <c r="C91" s="37"/>
      <c r="D91" s="37"/>
      <c r="E91" s="37"/>
      <c r="F91" s="37"/>
      <c r="G91" s="37"/>
      <c r="H91" s="37"/>
      <c r="I91" s="37"/>
      <c r="J91" s="4"/>
    </row>
    <row r="92" spans="1:10" x14ac:dyDescent="0.15">
      <c r="A92" s="36" t="s">
        <v>58</v>
      </c>
      <c r="B92" s="38">
        <f>SUM(C92:H92)</f>
        <v>5660</v>
      </c>
      <c r="C92" s="37">
        <f t="shared" ref="C92:H92" si="7">C93+C94</f>
        <v>4694</v>
      </c>
      <c r="D92" s="37">
        <f t="shared" si="7"/>
        <v>966</v>
      </c>
      <c r="E92" s="37">
        <f t="shared" si="7"/>
        <v>0</v>
      </c>
      <c r="F92" s="37">
        <f t="shared" si="7"/>
        <v>0</v>
      </c>
      <c r="G92" s="37">
        <f t="shared" si="7"/>
        <v>0</v>
      </c>
      <c r="H92" s="37">
        <f t="shared" si="7"/>
        <v>0</v>
      </c>
      <c r="I92" s="37">
        <f>I94</f>
        <v>0</v>
      </c>
      <c r="J92" s="4"/>
    </row>
    <row r="93" spans="1:10" x14ac:dyDescent="0.15">
      <c r="A93" s="36" t="s">
        <v>44</v>
      </c>
      <c r="B93" s="38">
        <v>5660</v>
      </c>
      <c r="C93" s="37">
        <v>4694</v>
      </c>
      <c r="D93" s="37">
        <v>966</v>
      </c>
      <c r="E93" s="37">
        <v>0</v>
      </c>
      <c r="F93" s="37">
        <v>0</v>
      </c>
      <c r="G93" s="37">
        <v>0</v>
      </c>
      <c r="H93" s="37">
        <v>0</v>
      </c>
      <c r="I93" s="37">
        <v>0</v>
      </c>
      <c r="J93" s="4"/>
    </row>
    <row r="94" spans="1:10" hidden="1" x14ac:dyDescent="0.15">
      <c r="A94" s="36"/>
      <c r="B94" s="38">
        <v>0</v>
      </c>
      <c r="C94" s="37">
        <v>0</v>
      </c>
      <c r="D94" s="37">
        <v>0</v>
      </c>
      <c r="E94" s="37">
        <v>0</v>
      </c>
      <c r="F94" s="37">
        <v>0</v>
      </c>
      <c r="G94" s="37">
        <v>0</v>
      </c>
      <c r="H94" s="37">
        <v>0</v>
      </c>
      <c r="I94" s="37">
        <v>0</v>
      </c>
      <c r="J94" s="4"/>
    </row>
    <row r="95" spans="1:10" x14ac:dyDescent="0.15">
      <c r="A95" s="36"/>
      <c r="B95" s="38"/>
      <c r="C95" s="37"/>
      <c r="D95" s="37"/>
      <c r="E95" s="37"/>
      <c r="F95" s="37"/>
      <c r="G95" s="37"/>
      <c r="H95" s="37"/>
      <c r="I95" s="37"/>
      <c r="J95" s="4"/>
    </row>
    <row r="96" spans="1:10" x14ac:dyDescent="0.15">
      <c r="A96" s="40" t="s">
        <v>59</v>
      </c>
      <c r="B96" s="38">
        <f>SUM(C96:H96)</f>
        <v>58863</v>
      </c>
      <c r="C96" s="37">
        <f t="shared" ref="C96:H96" si="8">C97+C101</f>
        <v>58863</v>
      </c>
      <c r="D96" s="37">
        <f t="shared" si="8"/>
        <v>0</v>
      </c>
      <c r="E96" s="37">
        <f t="shared" si="8"/>
        <v>0</v>
      </c>
      <c r="F96" s="37">
        <f t="shared" si="8"/>
        <v>0</v>
      </c>
      <c r="G96" s="37">
        <f t="shared" si="8"/>
        <v>0</v>
      </c>
      <c r="H96" s="37">
        <f t="shared" si="8"/>
        <v>0</v>
      </c>
      <c r="I96" s="37">
        <f>I101</f>
        <v>0</v>
      </c>
      <c r="J96" s="4"/>
    </row>
    <row r="97" spans="1:10" x14ac:dyDescent="0.15">
      <c r="A97" s="36" t="s">
        <v>57</v>
      </c>
      <c r="B97" s="38">
        <v>58863</v>
      </c>
      <c r="C97" s="37">
        <v>58863</v>
      </c>
      <c r="D97" s="37">
        <v>0</v>
      </c>
      <c r="E97" s="37">
        <v>0</v>
      </c>
      <c r="F97" s="37">
        <v>0</v>
      </c>
      <c r="G97" s="37">
        <v>0</v>
      </c>
      <c r="H97" s="37">
        <v>0</v>
      </c>
      <c r="I97" s="37">
        <v>0</v>
      </c>
      <c r="J97" s="4"/>
    </row>
    <row r="98" spans="1:10" x14ac:dyDescent="0.15">
      <c r="A98" s="36"/>
      <c r="B98" s="38"/>
      <c r="C98" s="37"/>
      <c r="D98" s="37"/>
      <c r="E98" s="37"/>
      <c r="F98" s="37"/>
      <c r="G98" s="37"/>
      <c r="H98" s="37"/>
      <c r="I98" s="37"/>
      <c r="J98" s="4"/>
    </row>
    <row r="99" spans="1:10" x14ac:dyDescent="0.15">
      <c r="A99" s="36" t="s">
        <v>60</v>
      </c>
      <c r="B99" s="38">
        <f>SUM(C99:H99)</f>
        <v>35847</v>
      </c>
      <c r="C99" s="37">
        <f t="shared" ref="C99:H99" si="9">C100+C104</f>
        <v>31340</v>
      </c>
      <c r="D99" s="37">
        <f t="shared" si="9"/>
        <v>4507</v>
      </c>
      <c r="E99" s="37">
        <f t="shared" si="9"/>
        <v>0</v>
      </c>
      <c r="F99" s="37">
        <f t="shared" si="9"/>
        <v>0</v>
      </c>
      <c r="G99" s="37">
        <f t="shared" si="9"/>
        <v>0</v>
      </c>
      <c r="H99" s="37">
        <f t="shared" si="9"/>
        <v>0</v>
      </c>
      <c r="I99" s="37">
        <f>I104</f>
        <v>0</v>
      </c>
      <c r="J99" s="4"/>
    </row>
    <row r="100" spans="1:10" x14ac:dyDescent="0.15">
      <c r="A100" s="36" t="s">
        <v>44</v>
      </c>
      <c r="B100" s="38">
        <v>35847</v>
      </c>
      <c r="C100" s="37">
        <v>31340</v>
      </c>
      <c r="D100" s="37">
        <v>4507</v>
      </c>
      <c r="E100" s="37">
        <v>0</v>
      </c>
      <c r="F100" s="37">
        <v>0</v>
      </c>
      <c r="G100" s="37">
        <v>0</v>
      </c>
      <c r="H100" s="37">
        <v>0</v>
      </c>
      <c r="I100" s="37">
        <v>0</v>
      </c>
      <c r="J100" s="4"/>
    </row>
    <row r="101" spans="1:10" x14ac:dyDescent="0.15">
      <c r="A101" s="43"/>
      <c r="B101" s="44"/>
      <c r="C101" s="44"/>
      <c r="D101" s="44"/>
      <c r="E101" s="44"/>
      <c r="F101" s="44"/>
      <c r="G101" s="44"/>
      <c r="H101" s="44"/>
      <c r="I101" s="44"/>
      <c r="J101" s="4"/>
    </row>
    <row r="102" spans="1:10" x14ac:dyDescent="0.15">
      <c r="A102" s="45"/>
      <c r="B102" s="38"/>
      <c r="C102" s="38"/>
      <c r="D102" s="34"/>
      <c r="E102" s="34"/>
      <c r="F102" s="34"/>
      <c r="G102" s="34"/>
      <c r="H102" s="34"/>
      <c r="I102" s="34"/>
      <c r="J102" s="4"/>
    </row>
    <row r="103" spans="1:10" x14ac:dyDescent="0.4"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4">
      <c r="B104" s="31">
        <f>B10+B35+B42+B46+B56+B60+B92+B80+B72+B32</f>
        <v>348495764</v>
      </c>
      <c r="C104" s="4"/>
      <c r="D104" s="4"/>
      <c r="E104" s="4"/>
      <c r="F104" s="4"/>
      <c r="G104" s="4"/>
      <c r="H104" s="4"/>
      <c r="I104" s="4"/>
      <c r="J104" s="4"/>
    </row>
    <row r="105" spans="1:10" x14ac:dyDescent="0.4"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4">
      <c r="B106" s="4"/>
      <c r="C106" s="4"/>
      <c r="D106" s="4"/>
      <c r="E106" s="4"/>
      <c r="F106" s="4"/>
      <c r="G106" s="4"/>
      <c r="H106" s="4"/>
      <c r="I106" s="4"/>
      <c r="J106" s="4"/>
    </row>
    <row r="108" spans="1:10" x14ac:dyDescent="0.4">
      <c r="C108" s="3" t="s">
        <v>61</v>
      </c>
    </row>
  </sheetData>
  <mergeCells count="4">
    <mergeCell ref="C5:C6"/>
    <mergeCell ref="E5:E6"/>
    <mergeCell ref="G5:G6"/>
    <mergeCell ref="H5:H6"/>
  </mergeCells>
  <phoneticPr fontId="2"/>
  <printOptions horizontalCentered="1"/>
  <pageMargins left="0.70866141732283472" right="0.70866141732283472" top="0.94488188976377963" bottom="0" header="0.31496062992125984" footer="0.31496062992125984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163</vt:lpstr>
      <vt:lpstr>'163'!Print_Area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2020-11-13T07:43:37Z</dcterms:created>
  <dcterms:modified xsi:type="dcterms:W3CDTF">2020-11-13T07:43:54Z</dcterms:modified>
</cp:coreProperties>
</file>